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esca\Desktop\"/>
    </mc:Choice>
  </mc:AlternateContent>
  <xr:revisionPtr revIDLastSave="0" documentId="8_{9E3CF5F0-31D8-47F3-AB73-2B879D8C7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<sst xmlns="http://schemas.openxmlformats.org/spreadsheetml/2006/main" count="206" uniqueCount="180">
  <si>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</si>
  <si>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</si>
  <si>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</si>
  <si>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</si>
  <si>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</si>
  <si>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</si>
  <si>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</si>
  <si>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</si>
  <si>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</si>
  <si>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</si>
  <si>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</si>
  <si>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</si>
  <si>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</si>
  <si>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</si>
  <si>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</si>
  <si>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</si>
  <si>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</si>
  <si>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</si>
  <si>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</si>
  <si>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</si>
  <si>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I.C. DON RINALDO BERETTA</t>
  </si>
  <si>
    <t>20833 PAINA DI GIUSSANO (MI) - Via Alessandro Manzoni, 50 - C.F. 83007620152 C.M. MBIC83400B</t>
  </si>
  <si>
    <t>2023</t>
  </si>
  <si>
    <t>066463 del 30/04/2023</t>
  </si>
  <si>
    <t>3/P del 31/01/2023</t>
  </si>
  <si>
    <t>FSP/2 del 27/01/2023</t>
  </si>
  <si>
    <t>3/PA del 27/01/2023</t>
  </si>
  <si>
    <t>FE1/2023 del 21/01/2023</t>
  </si>
  <si>
    <t>FPA 17/23 del 06/03/2023</t>
  </si>
  <si>
    <t>009453 del 31/01/2023</t>
  </si>
  <si>
    <t>1149/FVISE del 25/01/2023</t>
  </si>
  <si>
    <t>230317/E del 30/01/2023</t>
  </si>
  <si>
    <t>2023-V4-13 del 22/02/2023</t>
  </si>
  <si>
    <t>10 del 21/02/2023</t>
  </si>
  <si>
    <t>230398/E del 09/02/2023</t>
  </si>
  <si>
    <t>7481 del 31/10/2022</t>
  </si>
  <si>
    <t>FSP/6 del 28/02/2023</t>
  </si>
  <si>
    <t>7/PA del 31/01/2023</t>
  </si>
  <si>
    <t>97 del 07/02/2023</t>
  </si>
  <si>
    <t>34/23 del 31/01/2023</t>
  </si>
  <si>
    <t>222/PA del 26/10/2022</t>
  </si>
  <si>
    <t>7196 del 25/10/2022</t>
  </si>
  <si>
    <t>EFAT/2023/0119 del 25/01/2023</t>
  </si>
  <si>
    <t>FSP/8 del 18/03/2023</t>
  </si>
  <si>
    <t>2023-V4-26 del 20/03/2023</t>
  </si>
  <si>
    <t>21 del 24/03/2023</t>
  </si>
  <si>
    <t>028254 del 28/02/2023</t>
  </si>
  <si>
    <t>46 del 28/03/2023</t>
  </si>
  <si>
    <t>RIMS_2023_0000746 del 23/03/2023</t>
  </si>
  <si>
    <t>RIMS_2023_0000723 del 22/03/2023</t>
  </si>
  <si>
    <t>2023V00294 del 27/02/2023</t>
  </si>
  <si>
    <t>124 del 27/02/2023</t>
  </si>
  <si>
    <t>40PA del 28/02/2023</t>
  </si>
  <si>
    <t>15/PA del 28/02/2023</t>
  </si>
  <si>
    <t>FSP/12 del 30/03/2023</t>
  </si>
  <si>
    <t>2023/0000036/P7 del 20/03/2023</t>
  </si>
  <si>
    <t>2023/0000038/P7 del 22/03/2023</t>
  </si>
  <si>
    <t>159/0 del 22/02/2023</t>
  </si>
  <si>
    <t>16/P del 28/02/2023</t>
  </si>
  <si>
    <t>52/2023 del 26/03/2023</t>
  </si>
  <si>
    <t>FT 90-2023 del 21/04/2023</t>
  </si>
  <si>
    <t>106/PA del 04/04/2023</t>
  </si>
  <si>
    <t>V00031 del 27/04/2023</t>
  </si>
  <si>
    <t>V3-10189 del 23/03/2023</t>
  </si>
  <si>
    <t>047250 del 31/03/2023</t>
  </si>
  <si>
    <t>PA-B135 del 21/03/2023</t>
  </si>
  <si>
    <t>PA-B136 del 21/03/2023</t>
  </si>
  <si>
    <t>107/2023/PA del 24/03/2023</t>
  </si>
  <si>
    <t>RIMS_2023_0001003 del 22/04/2023</t>
  </si>
  <si>
    <t>FT 119-2023 del 15/05/2023</t>
  </si>
  <si>
    <t>000013/23 del 04/05/2023</t>
  </si>
  <si>
    <t>39/P del 28/04/2023</t>
  </si>
  <si>
    <t>34/P del 31/03/2023</t>
  </si>
  <si>
    <t>30/P del 15/03/2023</t>
  </si>
  <si>
    <t>32/P del 31/03/2023</t>
  </si>
  <si>
    <t>219 del 31/03/2023</t>
  </si>
  <si>
    <t>FSP/13 del 29/04/2023</t>
  </si>
  <si>
    <t>16/A del 31/03/2023</t>
  </si>
  <si>
    <t>61-2023 del 02/05/2023</t>
  </si>
  <si>
    <t>000/000070 del 02/05/2023</t>
  </si>
  <si>
    <t>003/000011 del 02/05/2023</t>
  </si>
  <si>
    <t>2023    76/p del 20/03/2023</t>
  </si>
  <si>
    <t>2023-CT-329 del 26/04/2023</t>
  </si>
  <si>
    <t>16/PA del 05/05/2023</t>
  </si>
  <si>
    <t>220/LEPA del 21/04/2023</t>
  </si>
  <si>
    <t>32/PA del 23/03/2023</t>
  </si>
  <si>
    <t>2273/ME del 03/05/2023</t>
  </si>
  <si>
    <t>PA6 del 04/05/2023</t>
  </si>
  <si>
    <t>000006/23 del 26/04/2023</t>
  </si>
  <si>
    <t>3853/FVIAC del 03/05/2023</t>
  </si>
  <si>
    <t>23/01 del 19/05/2023</t>
  </si>
  <si>
    <t>49/P del 30/04/2023</t>
  </si>
  <si>
    <t>47/P del 21/04/2023</t>
  </si>
  <si>
    <t>1623015281 del 12/06/2023</t>
  </si>
  <si>
    <t>2023-V4-51 del 17/05/2023</t>
  </si>
  <si>
    <t>0107170000720 del 18/05/2023</t>
  </si>
  <si>
    <t>FPA 11/23 del 18/05/2023</t>
  </si>
  <si>
    <t>23601086 del 04/04/2023</t>
  </si>
  <si>
    <t>23601287 del 26/04/2023</t>
  </si>
  <si>
    <t>0107010005524 del 26/05/2023</t>
  </si>
  <si>
    <t>FE3/2023 del 13/06/2023</t>
  </si>
  <si>
    <t>2023-CT-386 del 17/05/2023</t>
  </si>
  <si>
    <t>15 del 17/05/2023</t>
  </si>
  <si>
    <t>129 del 08/06/2023</t>
  </si>
  <si>
    <t>JHC54315 del 17/03/2023</t>
  </si>
  <si>
    <t>44/PA del 26/04/2023</t>
  </si>
  <si>
    <t>42/P del 07/04/2023</t>
  </si>
  <si>
    <t>43/P del 13/04/2023</t>
  </si>
  <si>
    <t>49 del 14/05/2023</t>
  </si>
  <si>
    <t>FSP/18 del 31/05/2023</t>
  </si>
  <si>
    <t>0107010005842 del 03/06/2023</t>
  </si>
  <si>
    <t>2/31 del 15/02/2023</t>
  </si>
  <si>
    <t>5170/FVIAC del 26/05/2023</t>
  </si>
  <si>
    <t>5407/FVIAC del 31/05/2023</t>
  </si>
  <si>
    <t>2023-V4-64 del 31/05/2023</t>
  </si>
  <si>
    <t>E/80 del 31/05/2023</t>
  </si>
  <si>
    <t>FE6/2023 del 24/06/2023</t>
  </si>
  <si>
    <t>2/FE del 08/06/2023</t>
  </si>
  <si>
    <t>043-043025 del 28/06/2023</t>
  </si>
  <si>
    <t>FPA 23/23 del 22/06/2023</t>
  </si>
  <si>
    <t>0107180006630 del 23/06/2023</t>
  </si>
  <si>
    <t>RIMS_2023_0001555 del 27/06/2023</t>
  </si>
  <si>
    <t>FPA 22/23 del 22/06/2023</t>
  </si>
  <si>
    <t>158/3P del 07/07/2023</t>
  </si>
  <si>
    <t>FPA 8/23 del 23/06/2023</t>
  </si>
  <si>
    <t>23/PA del 23/06/2023</t>
  </si>
  <si>
    <t>41 del 12/06/2023</t>
  </si>
  <si>
    <t>000022/PA del 08/06/2023</t>
  </si>
  <si>
    <t>21/PA del 13/06/2023</t>
  </si>
  <si>
    <t>64/EL del 12/06/2023</t>
  </si>
  <si>
    <t>0050011290 del 30/06/2023</t>
  </si>
  <si>
    <t>0050011289 del 29/06/2023</t>
  </si>
  <si>
    <t>2619/ME del 22/05/2023</t>
  </si>
  <si>
    <t>2023   742/E del 13/06/2023</t>
  </si>
  <si>
    <t>2023-V4-66 del 19/06/2023</t>
  </si>
  <si>
    <t>82/P del 31/05/2023</t>
  </si>
  <si>
    <t>85/P del 31/05/2023</t>
  </si>
  <si>
    <t>57/P del 15/05/2023</t>
  </si>
  <si>
    <t>FEL23-00157 del 12/05/2023</t>
  </si>
  <si>
    <t>FPA 3/23 del 13/05/2023</t>
  </si>
  <si>
    <t>6 del 05/05/2023</t>
  </si>
  <si>
    <t>251/P del 26/05/2023</t>
  </si>
  <si>
    <t>243/P del 26/05/2023</t>
  </si>
  <si>
    <t>247/P del 26/05/2023</t>
  </si>
  <si>
    <t>78/P del 24/05/2023</t>
  </si>
  <si>
    <t>085564 del 31/05/2023</t>
  </si>
  <si>
    <t>59/P del 15/05/2023</t>
  </si>
  <si>
    <t>FPA 2/23 del 12/07/2023</t>
  </si>
  <si>
    <t>FPA 361/23 del 16/06/2023</t>
  </si>
  <si>
    <t>91/P del 23/06/2023</t>
  </si>
  <si>
    <t>28/E del 18/06/2023</t>
  </si>
  <si>
    <t>100/PA del 05/06/2023</t>
  </si>
  <si>
    <t>87/P del 01/06/2023</t>
  </si>
  <si>
    <t>104606 del 30/06/2023</t>
  </si>
  <si>
    <t>3331/A/2023 del 16/05/2023</t>
  </si>
  <si>
    <t>PAF/11 del 30/06/2023</t>
  </si>
  <si>
    <t>70/PA del 26/06/2023</t>
  </si>
  <si>
    <t>00525 del 19/06/2023</t>
  </si>
  <si>
    <t>653/0 del 30/06/2023</t>
  </si>
  <si>
    <t>43143 del 05/04/2023</t>
  </si>
  <si>
    <t>1/826 del 20/07/2023</t>
  </si>
  <si>
    <t>2023-V4-91 del 29/08/2023</t>
  </si>
  <si>
    <t>92/P del 23/06/2023</t>
  </si>
  <si>
    <t>240/P del 25/07/2023</t>
  </si>
  <si>
    <t>FEL23-00294 del 06/06/2023</t>
  </si>
  <si>
    <t>0050010013 del 05/06/2023</t>
  </si>
  <si>
    <t>123769 del 31/07/2023</t>
  </si>
  <si>
    <t>23602028 del 06/07/2023</t>
  </si>
  <si>
    <t>JHF48838 del 16/06/2023</t>
  </si>
  <si>
    <t>143070 del 31/08/2023</t>
  </si>
  <si>
    <t>5042/P del 31/07/2023</t>
  </si>
  <si>
    <t>001329/23 del 31/08/2023</t>
  </si>
  <si>
    <t>000/000129 del 07/09/2023</t>
  </si>
  <si>
    <t>2/E del 25/09/2023</t>
  </si>
  <si>
    <t>2023-2-106 del 26/09/2023</t>
  </si>
  <si>
    <t>47/001 del 05/10/2023</t>
  </si>
  <si>
    <t>36/PA del 20/10/2023</t>
  </si>
  <si>
    <t>162492 del 30/09/2023</t>
  </si>
  <si>
    <t>306 del 12/10/2023</t>
  </si>
  <si>
    <t>187/2023 del 06/10/2023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</si>
</sst>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159</v>
      </c>
      <c r="B9" s="33"/>
      <c r="C9" s="32">
        <f>SUM(C13:C16)</f>
        <v>226942.98</v>
      </c>
      <c r="D9" s="33"/>
      <c r="E9" s="38">
        <f>('Trimestre 1'!H1+'Trimestre 2'!H1+'Trimestre 3'!H1+'Trimestre 4'!H1)/C9</f>
        <v>235.27111216141091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27</v>
      </c>
      <c r="C13" s="26">
        <f>'Trimestre 1'!B1</f>
        <v>92252.11</v>
      </c>
      <c r="D13" s="26">
        <f>'Trimestre 1'!G1</f>
        <v>23.04566780380037</v>
      </c>
      <c r="E13" s="26">
        <v>36482.129999999997</v>
      </c>
      <c r="F13" s="30">
        <v>18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63</v>
      </c>
      <c r="C14" s="26">
        <f>'Trimestre 2'!B1</f>
        <v>78489.64</v>
      </c>
      <c r="D14" s="26">
        <f>'Trimestre 2'!G1</f>
        <v>643.03693303428577</v>
      </c>
      <c r="E14" s="26">
        <v>34843.120000000003</v>
      </c>
      <c r="F14" s="30">
        <v>17</v>
      </c>
    </row>
    <row r="15" spans="1:9" ht="22.5" customHeight="1" x14ac:dyDescent="0.25">
      <c r="A15" s="25" t="s">
        <v>15</v>
      </c>
      <c r="B15" s="14">
        <f>'Trimestre 3'!C1</f>
        <v>58</v>
      </c>
      <c r="C15" s="26">
        <f>'Trimestre 3'!B1</f>
        <v>41744.01</v>
      </c>
      <c r="D15" s="26">
        <f>'Trimestre 3'!G1</f>
        <v>18.973610345532208</v>
      </c>
      <c r="E15" s="26">
        <v>32533.39</v>
      </c>
      <c r="F15" s="30">
        <v>11</v>
      </c>
    </row>
    <row r="16" spans="1:9" ht="21.75" customHeight="1" x14ac:dyDescent="0.25">
      <c r="A16" s="25" t="s">
        <v>16</v>
      </c>
      <c r="B16" s="14">
        <f>'Trimestre 4'!C1</f>
        <v>11</v>
      </c>
      <c r="C16" s="26">
        <f>'Trimestre 4'!B1</f>
        <v>14457.220000000001</v>
      </c>
      <c r="D16" s="26">
        <f>'Trimestre 4'!G1</f>
        <v>0.23129342985719248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92252.11</v>
      </c>
      <c r="C1" s="31">
        <f>COUNTA(A4:A203)</f>
        <v>27</v>
      </c>
      <c r="G1" s="13">
        <f>IF(B1&lt;&gt;0,H1/B1,0)</f>
        <v>23.04566780380037</v>
      </c>
      <c r="H1" s="12">
        <f>SUM(H4:H195)</f>
        <v>2126011.4812596519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0</v>
      </c>
      <c r="C4" s="10">
        <v>45084</v>
      </c>
      <c r="D4" s="10">
        <v>44949</v>
      </c>
      <c r="E4" s="10"/>
      <c r="F4" s="10"/>
      <c r="G4" s="1">
        <f>D4-C4-(F4-E4)</f>
        <v>-135</v>
      </c>
      <c r="H4" s="9">
        <f>B4*G4</f>
        <v>0</v>
      </c>
    </row>
    <row r="5" spans="1:8" x14ac:dyDescent="0.25">
      <c r="A5" s="16" t="s">
        <v>24</v>
      </c>
      <c r="B5" s="9">
        <v>200</v>
      </c>
      <c r="C5" s="10">
        <v>45284.698946840275</v>
      </c>
      <c r="D5" s="10">
        <v>44963</v>
      </c>
      <c r="E5" s="10"/>
      <c r="F5" s="10"/>
      <c r="G5" s="1">
        <f t="shared" ref="G5:G68" si="0">D5-C5-(F5-E5)</f>
        <v>-321.69894684029714</v>
      </c>
      <c r="H5" s="9">
        <f t="shared" ref="H5:H68" si="1">B5*G5</f>
        <v>-64339.789368059399</v>
      </c>
    </row>
    <row r="6" spans="1:8" x14ac:dyDescent="0.25">
      <c r="A6" s="16" t="s">
        <v>25</v>
      </c>
      <c r="B6" s="9">
        <v>446</v>
      </c>
      <c r="C6" s="10">
        <v>45284.690317974535</v>
      </c>
      <c r="D6" s="10">
        <v>44963</v>
      </c>
      <c r="E6" s="10"/>
      <c r="F6" s="10"/>
      <c r="G6" s="1">
        <f t="shared" si="0"/>
        <v>-321.69031797449861</v>
      </c>
      <c r="H6" s="9">
        <f t="shared" si="1"/>
        <v>-143473.881816626</v>
      </c>
    </row>
    <row r="7" spans="1:8" x14ac:dyDescent="0.25">
      <c r="A7" s="16" t="s">
        <v>26</v>
      </c>
      <c r="B7" s="9">
        <v>34.69</v>
      </c>
      <c r="C7" s="10">
        <v>45284.690312615741</v>
      </c>
      <c r="D7" s="10">
        <v>44963</v>
      </c>
      <c r="E7" s="10"/>
      <c r="F7" s="10"/>
      <c r="G7" s="1">
        <f t="shared" si="0"/>
        <v>-321.69031261569762</v>
      </c>
      <c r="H7" s="9">
        <f t="shared" si="1"/>
        <v>-11159.436944638601</v>
      </c>
    </row>
    <row r="8" spans="1:8" x14ac:dyDescent="0.25">
      <c r="A8" s="16" t="s">
        <v>27</v>
      </c>
      <c r="B8" s="9">
        <v>2160</v>
      </c>
      <c r="C8" s="10">
        <v>45284.690292511572</v>
      </c>
      <c r="D8" s="10">
        <v>44963</v>
      </c>
      <c r="E8" s="10"/>
      <c r="F8" s="10"/>
      <c r="G8" s="1">
        <f t="shared" si="0"/>
        <v>-321.690292511601</v>
      </c>
      <c r="H8" s="9">
        <f t="shared" si="1"/>
        <v>-694851.03182505805</v>
      </c>
    </row>
    <row r="9" spans="1:8" x14ac:dyDescent="0.25">
      <c r="A9" s="16" t="s">
        <v>28</v>
      </c>
      <c r="B9" s="9">
        <v>1550</v>
      </c>
      <c r="C9" s="10">
        <v>45284.700004895836</v>
      </c>
      <c r="D9" s="10">
        <v>44986</v>
      </c>
      <c r="E9" s="10"/>
      <c r="F9" s="10"/>
      <c r="G9" s="1">
        <f t="shared" si="0"/>
        <v>-298.70000489579979</v>
      </c>
      <c r="H9" s="9">
        <f t="shared" si="1"/>
        <v>-462985.00758849003</v>
      </c>
    </row>
    <row r="10" spans="1:8" x14ac:dyDescent="0.25">
      <c r="A10" s="16" t="s">
        <v>29</v>
      </c>
      <c r="B10" s="9">
        <v>275</v>
      </c>
      <c r="C10" s="10">
        <v>45284.698951388891</v>
      </c>
      <c r="D10" s="10">
        <v>44986</v>
      </c>
      <c r="E10" s="10"/>
      <c r="F10" s="10"/>
      <c r="G10" s="1">
        <f t="shared" si="0"/>
        <v>-298.69895138889842</v>
      </c>
      <c r="H10" s="9">
        <f t="shared" si="1"/>
        <v>-82142.211631947095</v>
      </c>
    </row>
    <row r="11" spans="1:8" x14ac:dyDescent="0.25">
      <c r="A11" s="16" t="s">
        <v>30</v>
      </c>
      <c r="B11" s="9">
        <v>401</v>
      </c>
      <c r="C11" s="10">
        <v>45284.698942013893</v>
      </c>
      <c r="D11" s="10">
        <v>44986</v>
      </c>
      <c r="E11" s="10"/>
      <c r="F11" s="10"/>
      <c r="G11" s="1">
        <f t="shared" si="0"/>
        <v>-298.6989420138998</v>
      </c>
      <c r="H11" s="9">
        <f t="shared" si="1"/>
        <v>-119778.27574757401</v>
      </c>
    </row>
    <row r="12" spans="1:8" x14ac:dyDescent="0.25">
      <c r="A12" s="16" t="s">
        <v>31</v>
      </c>
      <c r="B12" s="9">
        <v>2650</v>
      </c>
      <c r="C12" s="10">
        <v>45284.690322766204</v>
      </c>
      <c r="D12" s="10">
        <v>44986</v>
      </c>
      <c r="E12" s="10"/>
      <c r="F12" s="10"/>
      <c r="G12" s="1">
        <f t="shared" si="0"/>
        <v>-298.69032276619691</v>
      </c>
      <c r="H12" s="9">
        <f t="shared" si="1"/>
        <v>-791529.35533042205</v>
      </c>
    </row>
    <row r="13" spans="1:8" x14ac:dyDescent="0.25">
      <c r="A13" s="16" t="s">
        <v>32</v>
      </c>
      <c r="B13" s="9">
        <v>300</v>
      </c>
      <c r="C13" s="10">
        <v>45284.69323503472</v>
      </c>
      <c r="D13" s="10">
        <v>44986</v>
      </c>
      <c r="E13" s="10"/>
      <c r="F13" s="10"/>
      <c r="G13" s="1">
        <f t="shared" si="0"/>
        <v>-298.69323503469786</v>
      </c>
      <c r="H13" s="9">
        <f t="shared" si="1"/>
        <v>-89607.970510409403</v>
      </c>
    </row>
    <row r="14" spans="1:8" x14ac:dyDescent="0.25">
      <c r="A14" s="16" t="s">
        <v>33</v>
      </c>
      <c r="B14" s="9">
        <v>379</v>
      </c>
      <c r="C14" s="10">
        <v>45284.693222685186</v>
      </c>
      <c r="D14" s="10">
        <v>44986</v>
      </c>
      <c r="E14" s="10"/>
      <c r="F14" s="10"/>
      <c r="G14" s="1">
        <f t="shared" si="0"/>
        <v>-298.69322268520045</v>
      </c>
      <c r="H14" s="9">
        <f t="shared" si="1"/>
        <v>-113204.73139769099</v>
      </c>
    </row>
    <row r="15" spans="1:8" x14ac:dyDescent="0.25">
      <c r="A15" s="16" t="s">
        <v>34</v>
      </c>
      <c r="B15" s="9">
        <v>200</v>
      </c>
      <c r="C15" s="10">
        <v>45284.698965891206</v>
      </c>
      <c r="D15" s="10">
        <v>44986</v>
      </c>
      <c r="E15" s="10"/>
      <c r="F15" s="10"/>
      <c r="G15" s="1">
        <f t="shared" si="0"/>
        <v>-298.6989658911989</v>
      </c>
      <c r="H15" s="9">
        <f t="shared" si="1"/>
        <v>-59739.793178239801</v>
      </c>
    </row>
    <row r="16" spans="1:8" x14ac:dyDescent="0.25">
      <c r="A16" s="16" t="s">
        <v>35</v>
      </c>
      <c r="B16" s="9">
        <v>2700</v>
      </c>
      <c r="C16" s="10">
        <v>44906</v>
      </c>
      <c r="D16" s="10">
        <v>44999</v>
      </c>
      <c r="E16" s="10"/>
      <c r="F16" s="10"/>
      <c r="G16" s="1">
        <f t="shared" si="0"/>
        <v>93</v>
      </c>
      <c r="H16" s="9">
        <f t="shared" si="1"/>
        <v>251100</v>
      </c>
    </row>
    <row r="17" spans="1:8" x14ac:dyDescent="0.25">
      <c r="A17" s="16" t="s">
        <v>36</v>
      </c>
      <c r="B17" s="9">
        <v>764.21</v>
      </c>
      <c r="C17" s="10">
        <v>45284.700000381941</v>
      </c>
      <c r="D17" s="10">
        <v>44999</v>
      </c>
      <c r="E17" s="10"/>
      <c r="F17" s="10"/>
      <c r="G17" s="1">
        <f t="shared" si="0"/>
        <v>-285.70000038189755</v>
      </c>
      <c r="H17" s="9">
        <f t="shared" si="1"/>
        <v>-218334.79729185</v>
      </c>
    </row>
    <row r="18" spans="1:8" x14ac:dyDescent="0.25">
      <c r="A18" s="16" t="s">
        <v>37</v>
      </c>
      <c r="B18" s="9">
        <v>6820.84</v>
      </c>
      <c r="C18" s="10">
        <v>45284.698936886576</v>
      </c>
      <c r="D18" s="10">
        <v>44999</v>
      </c>
      <c r="E18" s="10"/>
      <c r="F18" s="10"/>
      <c r="G18" s="1">
        <f t="shared" si="0"/>
        <v>-285.69893688659795</v>
      </c>
      <c r="H18" s="9">
        <f t="shared" si="1"/>
        <v>-1948706.73667358</v>
      </c>
    </row>
    <row r="19" spans="1:8" x14ac:dyDescent="0.25">
      <c r="A19" s="16" t="s">
        <v>38</v>
      </c>
      <c r="B19" s="9">
        <v>433.77</v>
      </c>
      <c r="C19" s="10">
        <v>45284.698961226852</v>
      </c>
      <c r="D19" s="10">
        <v>44999</v>
      </c>
      <c r="E19" s="10"/>
      <c r="F19" s="10"/>
      <c r="G19" s="1">
        <f t="shared" si="0"/>
        <v>-285.69896122690261</v>
      </c>
      <c r="H19" s="9">
        <f t="shared" si="1"/>
        <v>-123927.638411394</v>
      </c>
    </row>
    <row r="20" spans="1:8" x14ac:dyDescent="0.25">
      <c r="A20" s="16" t="s">
        <v>39</v>
      </c>
      <c r="B20" s="9">
        <v>2879.36</v>
      </c>
      <c r="C20" s="10">
        <v>45284.690327743054</v>
      </c>
      <c r="D20" s="10">
        <v>44999</v>
      </c>
      <c r="E20" s="10"/>
      <c r="F20" s="10"/>
      <c r="G20" s="1">
        <f t="shared" si="0"/>
        <v>-285.69032774309744</v>
      </c>
      <c r="H20" s="9">
        <f t="shared" si="1"/>
        <v>-822605.30209036497</v>
      </c>
    </row>
    <row r="21" spans="1:8" x14ac:dyDescent="0.25">
      <c r="A21" s="16" t="s">
        <v>40</v>
      </c>
      <c r="B21" s="9">
        <v>12459</v>
      </c>
      <c r="C21" s="10">
        <v>44891</v>
      </c>
      <c r="D21" s="10">
        <v>45015</v>
      </c>
      <c r="E21" s="10"/>
      <c r="F21" s="10"/>
      <c r="G21" s="1">
        <f t="shared" si="0"/>
        <v>124</v>
      </c>
      <c r="H21" s="9">
        <f t="shared" si="1"/>
        <v>1544916</v>
      </c>
    </row>
    <row r="22" spans="1:8" x14ac:dyDescent="0.25">
      <c r="A22" s="16" t="s">
        <v>41</v>
      </c>
      <c r="B22" s="9">
        <v>54018.8</v>
      </c>
      <c r="C22" s="10">
        <v>44899</v>
      </c>
      <c r="D22" s="10">
        <v>45015</v>
      </c>
      <c r="E22" s="10"/>
      <c r="F22" s="10"/>
      <c r="G22" s="1">
        <f t="shared" si="0"/>
        <v>116</v>
      </c>
      <c r="H22" s="9">
        <f t="shared" si="1"/>
        <v>6266180.7999999998</v>
      </c>
    </row>
    <row r="23" spans="1:8" x14ac:dyDescent="0.25">
      <c r="A23" s="16" t="s">
        <v>42</v>
      </c>
      <c r="B23" s="9">
        <v>125</v>
      </c>
      <c r="C23" s="10">
        <v>45284.690302395837</v>
      </c>
      <c r="D23" s="10">
        <v>45015</v>
      </c>
      <c r="E23" s="10"/>
      <c r="F23" s="10"/>
      <c r="G23" s="1">
        <f t="shared" si="0"/>
        <v>-269.69030239580024</v>
      </c>
      <c r="H23" s="9">
        <f t="shared" si="1"/>
        <v>-33711.287799475002</v>
      </c>
    </row>
    <row r="24" spans="1:8" x14ac:dyDescent="0.25">
      <c r="A24" s="16" t="s">
        <v>43</v>
      </c>
      <c r="B24" s="9">
        <v>780</v>
      </c>
      <c r="C24" s="10">
        <v>45038</v>
      </c>
      <c r="D24" s="10">
        <v>45015</v>
      </c>
      <c r="E24" s="10"/>
      <c r="F24" s="10"/>
      <c r="G24" s="1">
        <f t="shared" si="0"/>
        <v>-23</v>
      </c>
      <c r="H24" s="9">
        <f t="shared" si="1"/>
        <v>-17940</v>
      </c>
    </row>
    <row r="25" spans="1:8" x14ac:dyDescent="0.25">
      <c r="A25" s="16" t="s">
        <v>44</v>
      </c>
      <c r="B25" s="9">
        <v>300</v>
      </c>
      <c r="C25" s="10">
        <v>45038.443858067127</v>
      </c>
      <c r="D25" s="10">
        <v>45015</v>
      </c>
      <c r="E25" s="10"/>
      <c r="F25" s="10"/>
      <c r="G25" s="1">
        <f t="shared" si="0"/>
        <v>-23.443858067097608</v>
      </c>
      <c r="H25" s="9">
        <f t="shared" si="1"/>
        <v>-7033.1574201292797</v>
      </c>
    </row>
    <row r="26" spans="1:8" x14ac:dyDescent="0.25">
      <c r="A26" s="16" t="s">
        <v>45</v>
      </c>
      <c r="B26" s="9">
        <v>792</v>
      </c>
      <c r="C26" s="10">
        <v>45043</v>
      </c>
      <c r="D26" s="10">
        <v>45015</v>
      </c>
      <c r="E26" s="10"/>
      <c r="F26" s="10"/>
      <c r="G26" s="1">
        <f t="shared" si="0"/>
        <v>-28</v>
      </c>
      <c r="H26" s="9">
        <f t="shared" si="1"/>
        <v>-22176</v>
      </c>
    </row>
    <row r="27" spans="1:8" x14ac:dyDescent="0.25">
      <c r="A27" s="16" t="s">
        <v>46</v>
      </c>
      <c r="B27" s="9">
        <v>275</v>
      </c>
      <c r="C27" s="10">
        <v>45284.700013506947</v>
      </c>
      <c r="D27" s="10">
        <v>45015</v>
      </c>
      <c r="E27" s="10"/>
      <c r="F27" s="10"/>
      <c r="G27" s="1">
        <f t="shared" si="0"/>
        <v>-269.70001350690291</v>
      </c>
      <c r="H27" s="9">
        <f t="shared" si="1"/>
        <v>-74167.503714398306</v>
      </c>
    </row>
    <row r="28" spans="1:8" x14ac:dyDescent="0.25">
      <c r="A28" s="16" t="s">
        <v>47</v>
      </c>
      <c r="B28" s="9">
        <v>690</v>
      </c>
      <c r="C28" s="10">
        <v>45044</v>
      </c>
      <c r="D28" s="10">
        <v>45015</v>
      </c>
      <c r="E28" s="10"/>
      <c r="F28" s="10"/>
      <c r="G28" s="1">
        <f t="shared" si="0"/>
        <v>-29</v>
      </c>
      <c r="H28" s="9">
        <f t="shared" si="1"/>
        <v>-20010</v>
      </c>
    </row>
    <row r="29" spans="1:8" x14ac:dyDescent="0.25">
      <c r="A29" s="16" t="s">
        <v>48</v>
      </c>
      <c r="B29" s="9">
        <v>537.29</v>
      </c>
      <c r="C29" s="10">
        <v>45039</v>
      </c>
      <c r="D29" s="10">
        <v>45015</v>
      </c>
      <c r="E29" s="10"/>
      <c r="F29" s="10"/>
      <c r="G29" s="1">
        <f t="shared" si="0"/>
        <v>-24</v>
      </c>
      <c r="H29" s="9">
        <f t="shared" si="1"/>
        <v>-12894.96</v>
      </c>
    </row>
    <row r="30" spans="1:8" x14ac:dyDescent="0.25">
      <c r="A30" s="16" t="s">
        <v>49</v>
      </c>
      <c r="B30" s="9">
        <v>81.150000000000006</v>
      </c>
      <c r="C30" s="10">
        <v>45038</v>
      </c>
      <c r="D30" s="10">
        <v>45015</v>
      </c>
      <c r="E30" s="10"/>
      <c r="F30" s="10"/>
      <c r="G30" s="1">
        <f t="shared" si="0"/>
        <v>-23</v>
      </c>
      <c r="H30" s="9">
        <f t="shared" si="1"/>
        <v>-1866.45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78489.64</v>
      </c>
      <c r="C1" s="31">
        <f>COUNTA(A4:A203)</f>
        <v>63</v>
      </c>
      <c r="G1" s="13">
        <f>IF(B1&lt;&gt;0,H1/B1,0)</f>
        <v>643.03693303428577</v>
      </c>
      <c r="H1" s="12">
        <f>SUM(H4:H195)</f>
        <v>50471737.380565189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50</v>
      </c>
      <c r="B4" s="9">
        <v>150</v>
      </c>
      <c r="C4" s="10">
        <v>45284.699985879626</v>
      </c>
      <c r="D4" s="10">
        <v>45030</v>
      </c>
      <c r="E4" s="10"/>
      <c r="F4" s="10"/>
      <c r="G4" s="1">
        <f>D4-C4-(F4-E4)</f>
        <v>-254.69998587959708</v>
      </c>
      <c r="H4" s="9">
        <f>B4*G4</f>
        <v>-38204.997881939598</v>
      </c>
    </row>
    <row r="5" spans="1:8" x14ac:dyDescent="0.25">
      <c r="A5" s="16" t="s">
        <v>51</v>
      </c>
      <c r="B5" s="9">
        <v>2724.08</v>
      </c>
      <c r="C5" s="10">
        <v>45284.700009490742</v>
      </c>
      <c r="D5" s="10">
        <v>45030</v>
      </c>
      <c r="E5" s="10"/>
      <c r="F5" s="10"/>
      <c r="G5" s="1">
        <f t="shared" ref="G5:G68" si="0">D5-C5-(F5-E5)</f>
        <v>-254.70000949069799</v>
      </c>
      <c r="H5" s="9">
        <f t="shared" ref="H5:H68" si="1">B5*G5</f>
        <v>-693823.20185342</v>
      </c>
    </row>
    <row r="6" spans="1:8" x14ac:dyDescent="0.25">
      <c r="A6" s="16" t="s">
        <v>52</v>
      </c>
      <c r="B6" s="9">
        <v>410.4</v>
      </c>
      <c r="C6" s="10">
        <v>45284.699995023147</v>
      </c>
      <c r="D6" s="10">
        <v>45030</v>
      </c>
      <c r="E6" s="10"/>
      <c r="F6" s="10"/>
      <c r="G6" s="1">
        <f t="shared" si="0"/>
        <v>-254.69999502309656</v>
      </c>
      <c r="H6" s="9">
        <f t="shared" si="1"/>
        <v>-104528.877957479</v>
      </c>
    </row>
    <row r="7" spans="1:8" x14ac:dyDescent="0.25">
      <c r="A7" s="16" t="s">
        <v>53</v>
      </c>
      <c r="B7" s="9">
        <v>1132.4000000000001</v>
      </c>
      <c r="C7" s="10">
        <v>45284.693251539349</v>
      </c>
      <c r="D7" s="10">
        <v>45030</v>
      </c>
      <c r="E7" s="10"/>
      <c r="F7" s="10"/>
      <c r="G7" s="1">
        <f t="shared" si="0"/>
        <v>-254.69325153929822</v>
      </c>
      <c r="H7" s="9">
        <f t="shared" si="1"/>
        <v>-288414.638043101</v>
      </c>
    </row>
    <row r="8" spans="1:8" x14ac:dyDescent="0.25">
      <c r="A8" s="16" t="s">
        <v>54</v>
      </c>
      <c r="B8" s="9">
        <v>473.64</v>
      </c>
      <c r="C8" s="10">
        <v>45050</v>
      </c>
      <c r="D8" s="10">
        <v>45030</v>
      </c>
      <c r="E8" s="10"/>
      <c r="F8" s="10"/>
      <c r="G8" s="1">
        <f t="shared" si="0"/>
        <v>-20</v>
      </c>
      <c r="H8" s="9">
        <f t="shared" si="1"/>
        <v>-9472.7999999999993</v>
      </c>
    </row>
    <row r="9" spans="1:8" x14ac:dyDescent="0.25">
      <c r="A9" s="16" t="s">
        <v>55</v>
      </c>
      <c r="B9" s="9">
        <v>1188</v>
      </c>
      <c r="C9" s="10">
        <v>31</v>
      </c>
      <c r="D9" s="10">
        <v>45030</v>
      </c>
      <c r="E9" s="10"/>
      <c r="F9" s="10"/>
      <c r="G9" s="1">
        <f t="shared" si="0"/>
        <v>44999</v>
      </c>
      <c r="H9" s="9">
        <f t="shared" si="1"/>
        <v>53458812</v>
      </c>
    </row>
    <row r="10" spans="1:8" x14ac:dyDescent="0.25">
      <c r="A10" s="16" t="s">
        <v>56</v>
      </c>
      <c r="B10" s="9">
        <v>792</v>
      </c>
      <c r="C10" s="10">
        <v>45039</v>
      </c>
      <c r="D10" s="10">
        <v>45030</v>
      </c>
      <c r="E10" s="10"/>
      <c r="F10" s="10"/>
      <c r="G10" s="1">
        <f t="shared" si="0"/>
        <v>-9</v>
      </c>
      <c r="H10" s="9">
        <f t="shared" si="1"/>
        <v>-7128</v>
      </c>
    </row>
    <row r="11" spans="1:8" x14ac:dyDescent="0.25">
      <c r="A11" s="16" t="s">
        <v>57</v>
      </c>
      <c r="B11" s="9">
        <v>1343.45</v>
      </c>
      <c r="C11" s="10">
        <v>45284.693227974538</v>
      </c>
      <c r="D11" s="10">
        <v>45030</v>
      </c>
      <c r="E11" s="10"/>
      <c r="F11" s="10"/>
      <c r="G11" s="1">
        <f t="shared" si="0"/>
        <v>-254.6932279745015</v>
      </c>
      <c r="H11" s="9">
        <f t="shared" si="1"/>
        <v>-342167.61712234397</v>
      </c>
    </row>
    <row r="12" spans="1:8" x14ac:dyDescent="0.25">
      <c r="A12" s="16" t="s">
        <v>58</v>
      </c>
      <c r="B12" s="9">
        <v>750</v>
      </c>
      <c r="C12" s="10">
        <v>45284.699990393521</v>
      </c>
      <c r="D12" s="10">
        <v>45030</v>
      </c>
      <c r="E12" s="10"/>
      <c r="F12" s="10"/>
      <c r="G12" s="1">
        <f t="shared" si="0"/>
        <v>-254.69999039349932</v>
      </c>
      <c r="H12" s="9">
        <f t="shared" si="1"/>
        <v>-191024.99279512401</v>
      </c>
    </row>
    <row r="13" spans="1:8" x14ac:dyDescent="0.25">
      <c r="A13" s="16" t="s">
        <v>59</v>
      </c>
      <c r="B13" s="9">
        <v>200</v>
      </c>
      <c r="C13" s="10">
        <v>45051</v>
      </c>
      <c r="D13" s="10">
        <v>45030</v>
      </c>
      <c r="E13" s="10"/>
      <c r="F13" s="10"/>
      <c r="G13" s="1">
        <f t="shared" si="0"/>
        <v>-21</v>
      </c>
      <c r="H13" s="9">
        <f t="shared" si="1"/>
        <v>-4200</v>
      </c>
    </row>
    <row r="14" spans="1:8" x14ac:dyDescent="0.25">
      <c r="A14" s="16" t="s">
        <v>60</v>
      </c>
      <c r="B14" s="9">
        <v>240</v>
      </c>
      <c r="C14" s="10">
        <v>45072</v>
      </c>
      <c r="D14" s="10">
        <v>45052</v>
      </c>
      <c r="E14" s="10"/>
      <c r="F14" s="10"/>
      <c r="G14" s="1">
        <f t="shared" si="0"/>
        <v>-20</v>
      </c>
      <c r="H14" s="9">
        <f t="shared" si="1"/>
        <v>-4800</v>
      </c>
    </row>
    <row r="15" spans="1:8" x14ac:dyDescent="0.25">
      <c r="A15" s="16" t="s">
        <v>61</v>
      </c>
      <c r="B15" s="9">
        <v>210</v>
      </c>
      <c r="C15" s="10">
        <v>45063</v>
      </c>
      <c r="D15" s="10">
        <v>45052</v>
      </c>
      <c r="E15" s="10"/>
      <c r="F15" s="10"/>
      <c r="G15" s="1">
        <f t="shared" si="0"/>
        <v>-11</v>
      </c>
      <c r="H15" s="9">
        <f t="shared" si="1"/>
        <v>-2310</v>
      </c>
    </row>
    <row r="16" spans="1:8" x14ac:dyDescent="0.25">
      <c r="A16" s="16" t="s">
        <v>62</v>
      </c>
      <c r="B16" s="9">
        <v>200</v>
      </c>
      <c r="C16" s="10">
        <v>45074</v>
      </c>
      <c r="D16" s="10">
        <v>45052</v>
      </c>
      <c r="E16" s="10"/>
      <c r="F16" s="10"/>
      <c r="G16" s="1">
        <f t="shared" si="0"/>
        <v>-22</v>
      </c>
      <c r="H16" s="9">
        <f t="shared" si="1"/>
        <v>-4400</v>
      </c>
    </row>
    <row r="17" spans="1:8" x14ac:dyDescent="0.25">
      <c r="A17" s="16" t="s">
        <v>63</v>
      </c>
      <c r="B17" s="9">
        <v>386.05</v>
      </c>
      <c r="C17" s="10">
        <v>45039</v>
      </c>
      <c r="D17" s="10">
        <v>45052</v>
      </c>
      <c r="E17" s="10"/>
      <c r="F17" s="10"/>
      <c r="G17" s="1">
        <f t="shared" si="0"/>
        <v>13</v>
      </c>
      <c r="H17" s="9">
        <f t="shared" si="1"/>
        <v>5018.6499999999996</v>
      </c>
    </row>
    <row r="18" spans="1:8" x14ac:dyDescent="0.25">
      <c r="A18" s="16" t="s">
        <v>64</v>
      </c>
      <c r="B18" s="9">
        <v>275</v>
      </c>
      <c r="C18" s="10">
        <v>45058</v>
      </c>
      <c r="D18" s="10">
        <v>45052</v>
      </c>
      <c r="E18" s="10"/>
      <c r="F18" s="10"/>
      <c r="G18" s="1">
        <f t="shared" si="0"/>
        <v>-6</v>
      </c>
      <c r="H18" s="9">
        <f t="shared" si="1"/>
        <v>-1650</v>
      </c>
    </row>
    <row r="19" spans="1:8" x14ac:dyDescent="0.25">
      <c r="A19" s="16" t="s">
        <v>65</v>
      </c>
      <c r="B19" s="9">
        <v>82</v>
      </c>
      <c r="C19" s="10">
        <v>45038.443875150464</v>
      </c>
      <c r="D19" s="10">
        <v>45052</v>
      </c>
      <c r="E19" s="10"/>
      <c r="F19" s="10"/>
      <c r="G19" s="1">
        <f t="shared" si="0"/>
        <v>13.556124849499611</v>
      </c>
      <c r="H19" s="9">
        <f t="shared" si="1"/>
        <v>1111.6022376589699</v>
      </c>
    </row>
    <row r="20" spans="1:8" x14ac:dyDescent="0.25">
      <c r="A20" s="16" t="s">
        <v>66</v>
      </c>
      <c r="B20" s="9">
        <v>62</v>
      </c>
      <c r="C20" s="10">
        <v>45038.443884918983</v>
      </c>
      <c r="D20" s="10">
        <v>45052</v>
      </c>
      <c r="E20" s="10"/>
      <c r="F20" s="10"/>
      <c r="G20" s="1">
        <f t="shared" si="0"/>
        <v>13.556115081002645</v>
      </c>
      <c r="H20" s="9">
        <f t="shared" si="1"/>
        <v>840.47913502216397</v>
      </c>
    </row>
    <row r="21" spans="1:8" x14ac:dyDescent="0.25">
      <c r="A21" s="16" t="s">
        <v>67</v>
      </c>
      <c r="B21" s="9">
        <v>1000</v>
      </c>
      <c r="C21" s="10">
        <v>45043</v>
      </c>
      <c r="D21" s="10">
        <v>45052</v>
      </c>
      <c r="E21" s="10"/>
      <c r="F21" s="10"/>
      <c r="G21" s="1">
        <f t="shared" si="0"/>
        <v>9</v>
      </c>
      <c r="H21" s="9">
        <f t="shared" si="1"/>
        <v>9000</v>
      </c>
    </row>
    <row r="22" spans="1:8" x14ac:dyDescent="0.25">
      <c r="A22" s="16" t="s">
        <v>68</v>
      </c>
      <c r="B22" s="9">
        <v>372.02</v>
      </c>
      <c r="C22" s="10">
        <v>45072</v>
      </c>
      <c r="D22" s="10">
        <v>45052</v>
      </c>
      <c r="E22" s="10"/>
      <c r="F22" s="10"/>
      <c r="G22" s="1">
        <f t="shared" si="0"/>
        <v>-20</v>
      </c>
      <c r="H22" s="9">
        <f t="shared" si="1"/>
        <v>-7440.4</v>
      </c>
    </row>
    <row r="23" spans="1:8" x14ac:dyDescent="0.25">
      <c r="A23" s="16" t="s">
        <v>69</v>
      </c>
      <c r="B23" s="9">
        <v>800</v>
      </c>
      <c r="C23" s="10">
        <v>45091</v>
      </c>
      <c r="D23" s="10">
        <v>45064</v>
      </c>
      <c r="E23" s="10"/>
      <c r="F23" s="10"/>
      <c r="G23" s="1">
        <f t="shared" si="0"/>
        <v>-27</v>
      </c>
      <c r="H23" s="9">
        <f t="shared" si="1"/>
        <v>-21600</v>
      </c>
    </row>
    <row r="24" spans="1:8" x14ac:dyDescent="0.25">
      <c r="A24" s="16" t="s">
        <v>23</v>
      </c>
      <c r="B24" s="9">
        <v>275</v>
      </c>
      <c r="C24" s="10">
        <v>45084</v>
      </c>
      <c r="D24" s="10">
        <v>45064</v>
      </c>
      <c r="E24" s="10"/>
      <c r="F24" s="10"/>
      <c r="G24" s="1">
        <f t="shared" si="0"/>
        <v>-20</v>
      </c>
      <c r="H24" s="9">
        <f t="shared" si="1"/>
        <v>-5500</v>
      </c>
    </row>
    <row r="25" spans="1:8" x14ac:dyDescent="0.25">
      <c r="A25" s="16" t="s">
        <v>70</v>
      </c>
      <c r="B25" s="9">
        <v>1830</v>
      </c>
      <c r="C25" s="10">
        <v>45081</v>
      </c>
      <c r="D25" s="10">
        <v>45064</v>
      </c>
      <c r="E25" s="10"/>
      <c r="F25" s="10"/>
      <c r="G25" s="1">
        <f t="shared" si="0"/>
        <v>-17</v>
      </c>
      <c r="H25" s="9">
        <f t="shared" si="1"/>
        <v>-31110</v>
      </c>
    </row>
    <row r="26" spans="1:8" x14ac:dyDescent="0.25">
      <c r="A26" s="16" t="s">
        <v>71</v>
      </c>
      <c r="B26" s="9">
        <v>950</v>
      </c>
      <c r="C26" s="10">
        <v>45080</v>
      </c>
      <c r="D26" s="10">
        <v>45064</v>
      </c>
      <c r="E26" s="10"/>
      <c r="F26" s="10"/>
      <c r="G26" s="1">
        <f t="shared" si="0"/>
        <v>-16</v>
      </c>
      <c r="H26" s="9">
        <f t="shared" si="1"/>
        <v>-15200</v>
      </c>
    </row>
    <row r="27" spans="1:8" x14ac:dyDescent="0.25">
      <c r="A27" s="16" t="s">
        <v>72</v>
      </c>
      <c r="B27" s="9">
        <v>1950</v>
      </c>
      <c r="C27" s="10">
        <v>45051</v>
      </c>
      <c r="D27" s="10">
        <v>45064</v>
      </c>
      <c r="E27" s="10"/>
      <c r="F27" s="10"/>
      <c r="G27" s="1">
        <f t="shared" si="0"/>
        <v>13</v>
      </c>
      <c r="H27" s="9">
        <f t="shared" si="1"/>
        <v>25350</v>
      </c>
    </row>
    <row r="28" spans="1:8" x14ac:dyDescent="0.25">
      <c r="A28" s="16" t="s">
        <v>73</v>
      </c>
      <c r="B28" s="9">
        <v>1950</v>
      </c>
      <c r="C28" s="10">
        <v>45038.443865740737</v>
      </c>
      <c r="D28" s="10">
        <v>45064</v>
      </c>
      <c r="E28" s="10"/>
      <c r="F28" s="10"/>
      <c r="G28" s="1">
        <f t="shared" si="0"/>
        <v>25.556134259299142</v>
      </c>
      <c r="H28" s="9">
        <f t="shared" si="1"/>
        <v>49834.461805633298</v>
      </c>
    </row>
    <row r="29" spans="1:8" x14ac:dyDescent="0.25">
      <c r="A29" s="16" t="s">
        <v>74</v>
      </c>
      <c r="B29" s="9">
        <v>550</v>
      </c>
      <c r="C29" s="10">
        <v>45050</v>
      </c>
      <c r="D29" s="10">
        <v>45064</v>
      </c>
      <c r="E29" s="10"/>
      <c r="F29" s="10"/>
      <c r="G29" s="1">
        <f t="shared" si="0"/>
        <v>14</v>
      </c>
      <c r="H29" s="9">
        <f t="shared" si="1"/>
        <v>7700</v>
      </c>
    </row>
    <row r="30" spans="1:8" x14ac:dyDescent="0.25">
      <c r="A30" s="16" t="s">
        <v>75</v>
      </c>
      <c r="B30" s="9">
        <v>836.78</v>
      </c>
      <c r="C30" s="10">
        <v>45050</v>
      </c>
      <c r="D30" s="10">
        <v>45064</v>
      </c>
      <c r="E30" s="10"/>
      <c r="F30" s="10"/>
      <c r="G30" s="1">
        <f t="shared" si="0"/>
        <v>14</v>
      </c>
      <c r="H30" s="9">
        <f t="shared" si="1"/>
        <v>11714.92</v>
      </c>
    </row>
    <row r="31" spans="1:8" x14ac:dyDescent="0.25">
      <c r="A31" s="16" t="s">
        <v>76</v>
      </c>
      <c r="B31" s="9">
        <v>35.24</v>
      </c>
      <c r="C31" s="10">
        <v>45084</v>
      </c>
      <c r="D31" s="10">
        <v>45064</v>
      </c>
      <c r="E31" s="10"/>
      <c r="F31" s="10"/>
      <c r="G31" s="1">
        <f t="shared" si="0"/>
        <v>-20</v>
      </c>
      <c r="H31" s="9">
        <f t="shared" si="1"/>
        <v>-704.8</v>
      </c>
    </row>
    <row r="32" spans="1:8" x14ac:dyDescent="0.25">
      <c r="A32" s="16" t="s">
        <v>77</v>
      </c>
      <c r="B32" s="9">
        <v>585.57000000000005</v>
      </c>
      <c r="C32" s="10">
        <v>45050</v>
      </c>
      <c r="D32" s="10">
        <v>45064</v>
      </c>
      <c r="E32" s="10"/>
      <c r="F32" s="10"/>
      <c r="G32" s="1">
        <f t="shared" si="0"/>
        <v>14</v>
      </c>
      <c r="H32" s="9">
        <f t="shared" si="1"/>
        <v>8197.98</v>
      </c>
    </row>
    <row r="33" spans="1:8" x14ac:dyDescent="0.25">
      <c r="A33" s="16" t="s">
        <v>78</v>
      </c>
      <c r="B33" s="9">
        <v>315</v>
      </c>
      <c r="C33" s="10">
        <v>45084</v>
      </c>
      <c r="D33" s="10">
        <v>45064</v>
      </c>
      <c r="E33" s="10"/>
      <c r="F33" s="10"/>
      <c r="G33" s="1">
        <f t="shared" si="0"/>
        <v>-20</v>
      </c>
      <c r="H33" s="9">
        <f t="shared" si="1"/>
        <v>-6300</v>
      </c>
    </row>
    <row r="34" spans="1:8" x14ac:dyDescent="0.25">
      <c r="A34" s="16" t="s">
        <v>79</v>
      </c>
      <c r="B34" s="9">
        <v>436.34</v>
      </c>
      <c r="C34" s="10">
        <v>45084</v>
      </c>
      <c r="D34" s="10">
        <v>45064</v>
      </c>
      <c r="E34" s="10"/>
      <c r="F34" s="10"/>
      <c r="G34" s="1">
        <f t="shared" si="0"/>
        <v>-20</v>
      </c>
      <c r="H34" s="9">
        <f t="shared" si="1"/>
        <v>-8726.7999999999993</v>
      </c>
    </row>
    <row r="35" spans="1:8" x14ac:dyDescent="0.25">
      <c r="A35" s="16" t="s">
        <v>80</v>
      </c>
      <c r="B35" s="9">
        <v>63.65</v>
      </c>
      <c r="C35" s="10">
        <v>45084</v>
      </c>
      <c r="D35" s="10">
        <v>45064</v>
      </c>
      <c r="E35" s="10"/>
      <c r="F35" s="10"/>
      <c r="G35" s="1">
        <f t="shared" si="0"/>
        <v>-20</v>
      </c>
      <c r="H35" s="9">
        <f t="shared" si="1"/>
        <v>-1273</v>
      </c>
    </row>
    <row r="36" spans="1:8" x14ac:dyDescent="0.25">
      <c r="A36" s="16" t="s">
        <v>81</v>
      </c>
      <c r="B36" s="9">
        <v>4596</v>
      </c>
      <c r="C36" s="10">
        <v>45038.443893020834</v>
      </c>
      <c r="D36" s="10">
        <v>45064</v>
      </c>
      <c r="E36" s="10"/>
      <c r="F36" s="10"/>
      <c r="G36" s="1">
        <f t="shared" si="0"/>
        <v>25.556106979202013</v>
      </c>
      <c r="H36" s="9">
        <f t="shared" si="1"/>
        <v>117455.867676412</v>
      </c>
    </row>
    <row r="37" spans="1:8" x14ac:dyDescent="0.25">
      <c r="A37" s="16" t="s">
        <v>82</v>
      </c>
      <c r="B37" s="9">
        <v>16611</v>
      </c>
      <c r="C37" s="10">
        <v>45081</v>
      </c>
      <c r="D37" s="10">
        <v>45064</v>
      </c>
      <c r="E37" s="10"/>
      <c r="F37" s="10"/>
      <c r="G37" s="1">
        <f t="shared" si="0"/>
        <v>-17</v>
      </c>
      <c r="H37" s="9">
        <f t="shared" si="1"/>
        <v>-282387</v>
      </c>
    </row>
    <row r="38" spans="1:8" x14ac:dyDescent="0.25">
      <c r="A38" s="16" t="s">
        <v>83</v>
      </c>
      <c r="B38" s="9">
        <v>88.74</v>
      </c>
      <c r="C38" s="10">
        <v>45089</v>
      </c>
      <c r="D38" s="10">
        <v>45064</v>
      </c>
      <c r="E38" s="10"/>
      <c r="F38" s="10"/>
      <c r="G38" s="1">
        <f t="shared" si="0"/>
        <v>-25</v>
      </c>
      <c r="H38" s="9">
        <f t="shared" si="1"/>
        <v>-2218.5</v>
      </c>
    </row>
    <row r="39" spans="1:8" x14ac:dyDescent="0.25">
      <c r="A39" s="16" t="s">
        <v>84</v>
      </c>
      <c r="B39" s="9">
        <v>299</v>
      </c>
      <c r="C39" s="10">
        <v>45072</v>
      </c>
      <c r="D39" s="10">
        <v>45064</v>
      </c>
      <c r="E39" s="10"/>
      <c r="F39" s="10"/>
      <c r="G39" s="1">
        <f t="shared" si="0"/>
        <v>-8</v>
      </c>
      <c r="H39" s="9">
        <f t="shared" si="1"/>
        <v>-2392</v>
      </c>
    </row>
    <row r="40" spans="1:8" x14ac:dyDescent="0.25">
      <c r="A40" s="16" t="s">
        <v>85</v>
      </c>
      <c r="B40" s="9">
        <v>850</v>
      </c>
      <c r="C40" s="10">
        <v>45039</v>
      </c>
      <c r="D40" s="10">
        <v>45064</v>
      </c>
      <c r="E40" s="10"/>
      <c r="F40" s="10"/>
      <c r="G40" s="1">
        <f t="shared" si="0"/>
        <v>25</v>
      </c>
      <c r="H40" s="9">
        <f t="shared" si="1"/>
        <v>21250</v>
      </c>
    </row>
    <row r="41" spans="1:8" x14ac:dyDescent="0.25">
      <c r="A41" s="16" t="s">
        <v>86</v>
      </c>
      <c r="B41" s="9">
        <v>231</v>
      </c>
      <c r="C41" s="10">
        <v>45085</v>
      </c>
      <c r="D41" s="10">
        <v>45080</v>
      </c>
      <c r="E41" s="10"/>
      <c r="F41" s="10"/>
      <c r="G41" s="1">
        <f t="shared" si="0"/>
        <v>-5</v>
      </c>
      <c r="H41" s="9">
        <f t="shared" si="1"/>
        <v>-1155</v>
      </c>
    </row>
    <row r="42" spans="1:8" x14ac:dyDescent="0.25">
      <c r="A42" s="16" t="s">
        <v>87</v>
      </c>
      <c r="B42" s="9">
        <v>600</v>
      </c>
      <c r="C42" s="10">
        <v>45082</v>
      </c>
      <c r="D42" s="10">
        <v>45080</v>
      </c>
      <c r="E42" s="10"/>
      <c r="F42" s="10"/>
      <c r="G42" s="1">
        <f t="shared" si="0"/>
        <v>-2</v>
      </c>
      <c r="H42" s="9">
        <f t="shared" si="1"/>
        <v>-1200</v>
      </c>
    </row>
    <row r="43" spans="1:8" x14ac:dyDescent="0.25">
      <c r="A43" s="16" t="s">
        <v>88</v>
      </c>
      <c r="B43" s="9">
        <v>228</v>
      </c>
      <c r="C43" s="10">
        <v>45073</v>
      </c>
      <c r="D43" s="10">
        <v>45080</v>
      </c>
      <c r="E43" s="10"/>
      <c r="F43" s="10"/>
      <c r="G43" s="1">
        <f t="shared" si="0"/>
        <v>7</v>
      </c>
      <c r="H43" s="9">
        <f t="shared" si="1"/>
        <v>1596</v>
      </c>
    </row>
    <row r="44" spans="1:8" x14ac:dyDescent="0.25">
      <c r="A44" s="16" t="s">
        <v>89</v>
      </c>
      <c r="B44" s="9">
        <v>206</v>
      </c>
      <c r="C44" s="10">
        <v>45087</v>
      </c>
      <c r="D44" s="10">
        <v>45080</v>
      </c>
      <c r="E44" s="10"/>
      <c r="F44" s="10"/>
      <c r="G44" s="1">
        <f t="shared" si="0"/>
        <v>-7</v>
      </c>
      <c r="H44" s="9">
        <f t="shared" si="1"/>
        <v>-1442</v>
      </c>
    </row>
    <row r="45" spans="1:8" x14ac:dyDescent="0.25">
      <c r="A45" s="16" t="s">
        <v>90</v>
      </c>
      <c r="B45" s="9">
        <v>644</v>
      </c>
      <c r="C45" s="10">
        <v>45098</v>
      </c>
      <c r="D45" s="10">
        <v>45080</v>
      </c>
      <c r="E45" s="10"/>
      <c r="F45" s="10"/>
      <c r="G45" s="1">
        <f t="shared" si="0"/>
        <v>-18</v>
      </c>
      <c r="H45" s="9">
        <f t="shared" si="1"/>
        <v>-11592</v>
      </c>
    </row>
    <row r="46" spans="1:8" x14ac:dyDescent="0.25">
      <c r="A46" s="16" t="s">
        <v>91</v>
      </c>
      <c r="B46" s="9">
        <v>1800</v>
      </c>
      <c r="C46" s="10">
        <v>45082</v>
      </c>
      <c r="D46" s="10">
        <v>45080</v>
      </c>
      <c r="E46" s="10"/>
      <c r="F46" s="10"/>
      <c r="G46" s="1">
        <f t="shared" si="0"/>
        <v>-2</v>
      </c>
      <c r="H46" s="9">
        <f t="shared" si="1"/>
        <v>-3600</v>
      </c>
    </row>
    <row r="47" spans="1:8" x14ac:dyDescent="0.25">
      <c r="A47" s="16" t="s">
        <v>92</v>
      </c>
      <c r="B47" s="9">
        <v>500</v>
      </c>
      <c r="C47" s="10">
        <v>45072</v>
      </c>
      <c r="D47" s="10">
        <v>45080</v>
      </c>
      <c r="E47" s="10"/>
      <c r="F47" s="10"/>
      <c r="G47" s="1">
        <f t="shared" si="0"/>
        <v>8</v>
      </c>
      <c r="H47" s="9">
        <f t="shared" si="1"/>
        <v>4000</v>
      </c>
    </row>
    <row r="48" spans="1:8" x14ac:dyDescent="0.25">
      <c r="A48" s="16" t="s">
        <v>93</v>
      </c>
      <c r="B48" s="9">
        <v>61.5</v>
      </c>
      <c r="C48" s="10">
        <v>45120</v>
      </c>
      <c r="D48" s="10">
        <v>45080</v>
      </c>
      <c r="E48" s="10"/>
      <c r="F48" s="10"/>
      <c r="G48" s="1">
        <f t="shared" si="0"/>
        <v>-40</v>
      </c>
      <c r="H48" s="9">
        <f t="shared" si="1"/>
        <v>-2460</v>
      </c>
    </row>
    <row r="49" spans="1:8" x14ac:dyDescent="0.25">
      <c r="A49" s="16" t="s">
        <v>94</v>
      </c>
      <c r="B49" s="9">
        <v>300</v>
      </c>
      <c r="C49" s="10">
        <v>45094</v>
      </c>
      <c r="D49" s="10">
        <v>45080</v>
      </c>
      <c r="E49" s="10"/>
      <c r="F49" s="10"/>
      <c r="G49" s="1">
        <f t="shared" si="0"/>
        <v>-14</v>
      </c>
      <c r="H49" s="9">
        <f t="shared" si="1"/>
        <v>-4200</v>
      </c>
    </row>
    <row r="50" spans="1:8" x14ac:dyDescent="0.25">
      <c r="A50" s="16" t="s">
        <v>95</v>
      </c>
      <c r="B50" s="9">
        <v>231.76</v>
      </c>
      <c r="C50" s="10">
        <v>45096</v>
      </c>
      <c r="D50" s="10">
        <v>45080</v>
      </c>
      <c r="E50" s="10"/>
      <c r="F50" s="10"/>
      <c r="G50" s="1">
        <f t="shared" si="0"/>
        <v>-16</v>
      </c>
      <c r="H50" s="9">
        <f t="shared" si="1"/>
        <v>-3708.16</v>
      </c>
    </row>
    <row r="51" spans="1:8" x14ac:dyDescent="0.25">
      <c r="A51" s="16" t="s">
        <v>96</v>
      </c>
      <c r="B51" s="9">
        <v>480</v>
      </c>
      <c r="C51" s="10">
        <v>45096</v>
      </c>
      <c r="D51" s="10">
        <v>45080</v>
      </c>
      <c r="E51" s="10"/>
      <c r="F51" s="10"/>
      <c r="G51" s="1">
        <f t="shared" si="0"/>
        <v>-16</v>
      </c>
      <c r="H51" s="9">
        <f t="shared" si="1"/>
        <v>-7680</v>
      </c>
    </row>
    <row r="52" spans="1:8" x14ac:dyDescent="0.25">
      <c r="A52" s="16" t="s">
        <v>97</v>
      </c>
      <c r="B52" s="9">
        <v>200</v>
      </c>
      <c r="C52" s="10">
        <v>45058</v>
      </c>
      <c r="D52" s="10">
        <v>45080</v>
      </c>
      <c r="E52" s="10"/>
      <c r="F52" s="10"/>
      <c r="G52" s="1">
        <f t="shared" si="0"/>
        <v>22</v>
      </c>
      <c r="H52" s="9">
        <f t="shared" si="1"/>
        <v>4400</v>
      </c>
    </row>
    <row r="53" spans="1:8" x14ac:dyDescent="0.25">
      <c r="A53" s="16" t="s">
        <v>98</v>
      </c>
      <c r="B53" s="9">
        <v>73.33</v>
      </c>
      <c r="C53" s="10">
        <v>45074</v>
      </c>
      <c r="D53" s="10">
        <v>45080</v>
      </c>
      <c r="E53" s="10"/>
      <c r="F53" s="10"/>
      <c r="G53" s="1">
        <f t="shared" si="0"/>
        <v>6</v>
      </c>
      <c r="H53" s="9">
        <f t="shared" si="1"/>
        <v>439.98</v>
      </c>
    </row>
    <row r="54" spans="1:8" x14ac:dyDescent="0.25">
      <c r="A54" s="16" t="s">
        <v>99</v>
      </c>
      <c r="B54" s="9">
        <v>173.03</v>
      </c>
      <c r="C54" s="10">
        <v>45110</v>
      </c>
      <c r="D54" s="10">
        <v>45092</v>
      </c>
      <c r="E54" s="10"/>
      <c r="F54" s="10"/>
      <c r="G54" s="1">
        <f t="shared" si="0"/>
        <v>-18</v>
      </c>
      <c r="H54" s="9">
        <f t="shared" si="1"/>
        <v>-3114.54</v>
      </c>
    </row>
    <row r="55" spans="1:8" x14ac:dyDescent="0.25">
      <c r="A55" s="16" t="s">
        <v>100</v>
      </c>
      <c r="B55" s="9">
        <v>2640</v>
      </c>
      <c r="C55" s="10">
        <v>45121</v>
      </c>
      <c r="D55" s="10">
        <v>45092</v>
      </c>
      <c r="E55" s="10"/>
      <c r="F55" s="10"/>
      <c r="G55" s="1">
        <f t="shared" si="0"/>
        <v>-29</v>
      </c>
      <c r="H55" s="9">
        <f t="shared" si="1"/>
        <v>-76560</v>
      </c>
    </row>
    <row r="56" spans="1:8" x14ac:dyDescent="0.25">
      <c r="A56" s="16" t="s">
        <v>101</v>
      </c>
      <c r="B56" s="9">
        <v>16170</v>
      </c>
      <c r="C56" s="10">
        <v>45117</v>
      </c>
      <c r="D56" s="10">
        <v>45092</v>
      </c>
      <c r="E56" s="10"/>
      <c r="F56" s="10"/>
      <c r="G56" s="1">
        <f t="shared" si="0"/>
        <v>-25</v>
      </c>
      <c r="H56" s="9">
        <f t="shared" si="1"/>
        <v>-404250</v>
      </c>
    </row>
    <row r="57" spans="1:8" x14ac:dyDescent="0.25">
      <c r="A57" s="16" t="s">
        <v>102</v>
      </c>
      <c r="B57" s="9">
        <v>442</v>
      </c>
      <c r="C57" s="10">
        <v>45099</v>
      </c>
      <c r="D57" s="10">
        <v>45092</v>
      </c>
      <c r="E57" s="10"/>
      <c r="F57" s="10"/>
      <c r="G57" s="1">
        <f t="shared" si="0"/>
        <v>-7</v>
      </c>
      <c r="H57" s="9">
        <f t="shared" si="1"/>
        <v>-3094</v>
      </c>
    </row>
    <row r="58" spans="1:8" x14ac:dyDescent="0.25">
      <c r="A58" s="16" t="s">
        <v>103</v>
      </c>
      <c r="B58" s="9">
        <v>1235.1400000000001</v>
      </c>
      <c r="C58" s="10">
        <v>45117</v>
      </c>
      <c r="D58" s="10">
        <v>45092</v>
      </c>
      <c r="E58" s="10"/>
      <c r="F58" s="10"/>
      <c r="G58" s="1">
        <f t="shared" si="0"/>
        <v>-25</v>
      </c>
      <c r="H58" s="9">
        <f t="shared" si="1"/>
        <v>-30878.5</v>
      </c>
    </row>
    <row r="59" spans="1:8" x14ac:dyDescent="0.25">
      <c r="A59" s="16" t="s">
        <v>104</v>
      </c>
      <c r="B59" s="9">
        <v>463.93</v>
      </c>
      <c r="C59" s="10">
        <v>45045</v>
      </c>
      <c r="D59" s="10">
        <v>45092</v>
      </c>
      <c r="E59" s="10"/>
      <c r="F59" s="10"/>
      <c r="G59" s="1">
        <f t="shared" si="0"/>
        <v>47</v>
      </c>
      <c r="H59" s="9">
        <f t="shared" si="1"/>
        <v>21804.71</v>
      </c>
    </row>
    <row r="60" spans="1:8" x14ac:dyDescent="0.25">
      <c r="A60" s="16" t="s">
        <v>105</v>
      </c>
      <c r="B60" s="9">
        <v>250</v>
      </c>
      <c r="C60" s="10">
        <v>45078</v>
      </c>
      <c r="D60" s="10">
        <v>45092</v>
      </c>
      <c r="E60" s="10"/>
      <c r="F60" s="10"/>
      <c r="G60" s="1">
        <f t="shared" si="0"/>
        <v>14</v>
      </c>
      <c r="H60" s="9">
        <f t="shared" si="1"/>
        <v>3500</v>
      </c>
    </row>
    <row r="61" spans="1:8" x14ac:dyDescent="0.25">
      <c r="A61" s="16" t="s">
        <v>106</v>
      </c>
      <c r="B61" s="9">
        <v>650</v>
      </c>
      <c r="C61" s="10">
        <v>45058</v>
      </c>
      <c r="D61" s="10">
        <v>45092</v>
      </c>
      <c r="E61" s="10"/>
      <c r="F61" s="10"/>
      <c r="G61" s="1">
        <f t="shared" si="0"/>
        <v>34</v>
      </c>
      <c r="H61" s="9">
        <f t="shared" si="1"/>
        <v>22100</v>
      </c>
    </row>
    <row r="62" spans="1:8" x14ac:dyDescent="0.25">
      <c r="A62" s="16" t="s">
        <v>107</v>
      </c>
      <c r="B62" s="9">
        <v>1300</v>
      </c>
      <c r="C62" s="10">
        <v>45061</v>
      </c>
      <c r="D62" s="10">
        <v>45092</v>
      </c>
      <c r="E62" s="10"/>
      <c r="F62" s="10"/>
      <c r="G62" s="1">
        <f t="shared" si="0"/>
        <v>31</v>
      </c>
      <c r="H62" s="9">
        <f t="shared" si="1"/>
        <v>40300</v>
      </c>
    </row>
    <row r="63" spans="1:8" x14ac:dyDescent="0.25">
      <c r="A63" s="16" t="s">
        <v>108</v>
      </c>
      <c r="B63" s="9">
        <v>130</v>
      </c>
      <c r="C63" s="10">
        <v>45091</v>
      </c>
      <c r="D63" s="10">
        <v>45092</v>
      </c>
      <c r="E63" s="10"/>
      <c r="F63" s="10"/>
      <c r="G63" s="1">
        <f t="shared" si="0"/>
        <v>1</v>
      </c>
      <c r="H63" s="9">
        <f t="shared" si="1"/>
        <v>130</v>
      </c>
    </row>
    <row r="64" spans="1:8" x14ac:dyDescent="0.25">
      <c r="A64" s="16" t="s">
        <v>109</v>
      </c>
      <c r="B64" s="9">
        <v>743.7</v>
      </c>
      <c r="C64" s="10">
        <v>45113</v>
      </c>
      <c r="D64" s="10">
        <v>45092</v>
      </c>
      <c r="E64" s="10"/>
      <c r="F64" s="10"/>
      <c r="G64" s="1">
        <f t="shared" si="0"/>
        <v>-21</v>
      </c>
      <c r="H64" s="9">
        <f t="shared" si="1"/>
        <v>-15617.7</v>
      </c>
    </row>
    <row r="65" spans="1:8" x14ac:dyDescent="0.25">
      <c r="A65" s="16" t="s">
        <v>110</v>
      </c>
      <c r="B65" s="9">
        <v>129.38999999999999</v>
      </c>
      <c r="C65" s="10">
        <v>45114</v>
      </c>
      <c r="D65" s="10">
        <v>45092</v>
      </c>
      <c r="E65" s="10"/>
      <c r="F65" s="10"/>
      <c r="G65" s="1">
        <f t="shared" si="0"/>
        <v>-22</v>
      </c>
      <c r="H65" s="9">
        <f t="shared" si="1"/>
        <v>-2846.58</v>
      </c>
    </row>
    <row r="66" spans="1:8" x14ac:dyDescent="0.25">
      <c r="A66" s="16" t="s">
        <v>111</v>
      </c>
      <c r="B66" s="9">
        <v>3593.5</v>
      </c>
      <c r="C66" s="10">
        <v>45284.693241863424</v>
      </c>
      <c r="D66" s="10">
        <v>45092</v>
      </c>
      <c r="E66" s="10"/>
      <c r="F66" s="10"/>
      <c r="G66" s="1">
        <f t="shared" si="0"/>
        <v>-192.69324186340236</v>
      </c>
      <c r="H66" s="9">
        <f t="shared" si="1"/>
        <v>-692443.16463613603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41744.01</v>
      </c>
      <c r="C1" s="31">
        <f>COUNTA(A4:A203)</f>
        <v>58</v>
      </c>
      <c r="G1" s="13">
        <f>IF(B1&lt;&gt;0,H1/B1,0)</f>
        <v>18.973610345532208</v>
      </c>
      <c r="H1" s="12">
        <f>SUM(H4:H195)</f>
        <v>792034.58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112</v>
      </c>
      <c r="B4" s="9">
        <v>191.21</v>
      </c>
      <c r="C4" s="10">
        <v>45110</v>
      </c>
      <c r="D4" s="10">
        <v>45132</v>
      </c>
      <c r="E4" s="10"/>
      <c r="F4" s="10"/>
      <c r="G4" s="1">
        <f>D4-C4-(F4-E4)</f>
        <v>22</v>
      </c>
      <c r="H4" s="9">
        <f>B4*G4</f>
        <v>4206.62</v>
      </c>
    </row>
    <row r="5" spans="1:8" x14ac:dyDescent="0.25">
      <c r="A5" s="16" t="s">
        <v>113</v>
      </c>
      <c r="B5" s="9">
        <v>72</v>
      </c>
      <c r="C5" s="10">
        <v>45114</v>
      </c>
      <c r="D5" s="10">
        <v>45132</v>
      </c>
      <c r="E5" s="10"/>
      <c r="F5" s="10"/>
      <c r="G5" s="1">
        <f t="shared" ref="G5:G68" si="0">D5-C5-(F5-E5)</f>
        <v>18</v>
      </c>
      <c r="H5" s="9">
        <f t="shared" ref="H5:H68" si="1">B5*G5</f>
        <v>1296</v>
      </c>
    </row>
    <row r="6" spans="1:8" x14ac:dyDescent="0.25">
      <c r="A6" s="16" t="s">
        <v>114</v>
      </c>
      <c r="B6" s="9">
        <v>133</v>
      </c>
      <c r="C6" s="10">
        <v>45110</v>
      </c>
      <c r="D6" s="10">
        <v>45132</v>
      </c>
      <c r="E6" s="10"/>
      <c r="F6" s="10"/>
      <c r="G6" s="1">
        <f t="shared" si="0"/>
        <v>22</v>
      </c>
      <c r="H6" s="9">
        <f t="shared" si="1"/>
        <v>2926</v>
      </c>
    </row>
    <row r="7" spans="1:8" x14ac:dyDescent="0.25">
      <c r="A7" s="16" t="s">
        <v>115</v>
      </c>
      <c r="B7" s="9">
        <v>627</v>
      </c>
      <c r="C7" s="10">
        <v>45110</v>
      </c>
      <c r="D7" s="10">
        <v>45132</v>
      </c>
      <c r="E7" s="10"/>
      <c r="F7" s="10"/>
      <c r="G7" s="1">
        <f t="shared" si="0"/>
        <v>22</v>
      </c>
      <c r="H7" s="9">
        <f t="shared" si="1"/>
        <v>13794</v>
      </c>
    </row>
    <row r="8" spans="1:8" x14ac:dyDescent="0.25">
      <c r="A8" s="16" t="s">
        <v>116</v>
      </c>
      <c r="B8" s="9">
        <v>1600</v>
      </c>
      <c r="C8" s="10">
        <v>45134</v>
      </c>
      <c r="D8" s="10">
        <v>45132</v>
      </c>
      <c r="E8" s="10"/>
      <c r="F8" s="10"/>
      <c r="G8" s="1">
        <f t="shared" si="0"/>
        <v>-2</v>
      </c>
      <c r="H8" s="9">
        <f t="shared" si="1"/>
        <v>-3200</v>
      </c>
    </row>
    <row r="9" spans="1:8" x14ac:dyDescent="0.25">
      <c r="A9" s="16" t="s">
        <v>117</v>
      </c>
      <c r="B9" s="9">
        <v>786</v>
      </c>
      <c r="C9" s="10">
        <v>45128</v>
      </c>
      <c r="D9" s="10">
        <v>45132</v>
      </c>
      <c r="E9" s="10"/>
      <c r="F9" s="10"/>
      <c r="G9" s="1">
        <f t="shared" si="0"/>
        <v>4</v>
      </c>
      <c r="H9" s="9">
        <f t="shared" si="1"/>
        <v>3144</v>
      </c>
    </row>
    <row r="10" spans="1:8" x14ac:dyDescent="0.25">
      <c r="A10" s="16" t="s">
        <v>118</v>
      </c>
      <c r="B10" s="9">
        <v>162.59</v>
      </c>
      <c r="C10" s="10">
        <v>45136</v>
      </c>
      <c r="D10" s="10">
        <v>45132</v>
      </c>
      <c r="E10" s="10"/>
      <c r="F10" s="10"/>
      <c r="G10" s="1">
        <f t="shared" si="0"/>
        <v>-4</v>
      </c>
      <c r="H10" s="9">
        <f t="shared" si="1"/>
        <v>-650.36</v>
      </c>
    </row>
    <row r="11" spans="1:8" x14ac:dyDescent="0.25">
      <c r="A11" s="16" t="s">
        <v>119</v>
      </c>
      <c r="B11" s="9">
        <v>396</v>
      </c>
      <c r="C11" s="10">
        <v>45134</v>
      </c>
      <c r="D11" s="10">
        <v>45132</v>
      </c>
      <c r="E11" s="10"/>
      <c r="F11" s="10"/>
      <c r="G11" s="1">
        <f t="shared" si="0"/>
        <v>-2</v>
      </c>
      <c r="H11" s="9">
        <f t="shared" si="1"/>
        <v>-792</v>
      </c>
    </row>
    <row r="12" spans="1:8" x14ac:dyDescent="0.25">
      <c r="A12" s="16" t="s">
        <v>120</v>
      </c>
      <c r="B12" s="9">
        <v>116.39</v>
      </c>
      <c r="C12" s="10">
        <v>45135</v>
      </c>
      <c r="D12" s="10">
        <v>45132</v>
      </c>
      <c r="E12" s="10"/>
      <c r="F12" s="10"/>
      <c r="G12" s="1">
        <f t="shared" si="0"/>
        <v>-3</v>
      </c>
      <c r="H12" s="9">
        <f t="shared" si="1"/>
        <v>-349.17</v>
      </c>
    </row>
    <row r="13" spans="1:8" x14ac:dyDescent="0.25">
      <c r="A13" s="16" t="s">
        <v>121</v>
      </c>
      <c r="B13" s="9">
        <v>175.41</v>
      </c>
      <c r="C13" s="10">
        <v>45135</v>
      </c>
      <c r="D13" s="10">
        <v>45132</v>
      </c>
      <c r="E13" s="10"/>
      <c r="F13" s="10"/>
      <c r="G13" s="1">
        <f t="shared" si="0"/>
        <v>-3</v>
      </c>
      <c r="H13" s="9">
        <f t="shared" si="1"/>
        <v>-526.23</v>
      </c>
    </row>
    <row r="14" spans="1:8" x14ac:dyDescent="0.25">
      <c r="A14" s="16" t="s">
        <v>122</v>
      </c>
      <c r="B14" s="9">
        <v>396</v>
      </c>
      <c r="C14" s="10">
        <v>45134</v>
      </c>
      <c r="D14" s="10">
        <v>45132</v>
      </c>
      <c r="E14" s="10"/>
      <c r="F14" s="10"/>
      <c r="G14" s="1">
        <f t="shared" si="0"/>
        <v>-2</v>
      </c>
      <c r="H14" s="9">
        <f t="shared" si="1"/>
        <v>-792</v>
      </c>
    </row>
    <row r="15" spans="1:8" x14ac:dyDescent="0.25">
      <c r="A15" s="16" t="s">
        <v>123</v>
      </c>
      <c r="B15" s="9">
        <v>242</v>
      </c>
      <c r="C15" s="10">
        <v>45147</v>
      </c>
      <c r="D15" s="10">
        <v>45132</v>
      </c>
      <c r="E15" s="10"/>
      <c r="F15" s="10"/>
      <c r="G15" s="1">
        <f t="shared" si="0"/>
        <v>-15</v>
      </c>
      <c r="H15" s="9">
        <f t="shared" si="1"/>
        <v>-3630</v>
      </c>
    </row>
    <row r="16" spans="1:8" x14ac:dyDescent="0.25">
      <c r="A16" s="16" t="s">
        <v>124</v>
      </c>
      <c r="B16" s="9">
        <v>2800</v>
      </c>
      <c r="C16" s="10">
        <v>45130</v>
      </c>
      <c r="D16" s="10">
        <v>45132</v>
      </c>
      <c r="E16" s="10"/>
      <c r="F16" s="10"/>
      <c r="G16" s="1">
        <f t="shared" si="0"/>
        <v>2</v>
      </c>
      <c r="H16" s="9">
        <f t="shared" si="1"/>
        <v>5600</v>
      </c>
    </row>
    <row r="17" spans="1:8" x14ac:dyDescent="0.25">
      <c r="A17" s="16" t="s">
        <v>125</v>
      </c>
      <c r="B17" s="9">
        <v>1982.32</v>
      </c>
      <c r="C17" s="10">
        <v>45134</v>
      </c>
      <c r="D17" s="10">
        <v>45132</v>
      </c>
      <c r="E17" s="10"/>
      <c r="F17" s="10"/>
      <c r="G17" s="1">
        <f t="shared" si="0"/>
        <v>-2</v>
      </c>
      <c r="H17" s="9">
        <f t="shared" si="1"/>
        <v>-3964.64</v>
      </c>
    </row>
    <row r="18" spans="1:8" x14ac:dyDescent="0.25">
      <c r="A18" s="16" t="s">
        <v>126</v>
      </c>
      <c r="B18" s="9">
        <v>130</v>
      </c>
      <c r="C18" s="10">
        <v>45120</v>
      </c>
      <c r="D18" s="10">
        <v>45132</v>
      </c>
      <c r="E18" s="10"/>
      <c r="F18" s="10"/>
      <c r="G18" s="1">
        <f t="shared" si="0"/>
        <v>12</v>
      </c>
      <c r="H18" s="9">
        <f t="shared" si="1"/>
        <v>1560</v>
      </c>
    </row>
    <row r="19" spans="1:8" x14ac:dyDescent="0.25">
      <c r="A19" s="16" t="s">
        <v>127</v>
      </c>
      <c r="B19" s="9">
        <v>770</v>
      </c>
      <c r="C19" s="10">
        <v>45116</v>
      </c>
      <c r="D19" s="10">
        <v>45132</v>
      </c>
      <c r="E19" s="10"/>
      <c r="F19" s="10"/>
      <c r="G19" s="1">
        <f t="shared" si="0"/>
        <v>16</v>
      </c>
      <c r="H19" s="9">
        <f t="shared" si="1"/>
        <v>12320</v>
      </c>
    </row>
    <row r="20" spans="1:8" x14ac:dyDescent="0.25">
      <c r="A20" s="16" t="s">
        <v>128</v>
      </c>
      <c r="B20" s="9">
        <v>470.41</v>
      </c>
      <c r="C20" s="10">
        <v>45121</v>
      </c>
      <c r="D20" s="10">
        <v>45132</v>
      </c>
      <c r="E20" s="10"/>
      <c r="F20" s="10"/>
      <c r="G20" s="1">
        <f t="shared" si="0"/>
        <v>11</v>
      </c>
      <c r="H20" s="9">
        <f t="shared" si="1"/>
        <v>5174.51</v>
      </c>
    </row>
    <row r="21" spans="1:8" x14ac:dyDescent="0.25">
      <c r="A21" s="16" t="s">
        <v>129</v>
      </c>
      <c r="B21" s="9">
        <v>2300</v>
      </c>
      <c r="C21" s="10">
        <v>45120</v>
      </c>
      <c r="D21" s="10">
        <v>45132</v>
      </c>
      <c r="E21" s="10"/>
      <c r="F21" s="10"/>
      <c r="G21" s="1">
        <f t="shared" si="0"/>
        <v>12</v>
      </c>
      <c r="H21" s="9">
        <f t="shared" si="1"/>
        <v>27600</v>
      </c>
    </row>
    <row r="22" spans="1:8" x14ac:dyDescent="0.25">
      <c r="A22" s="16" t="s">
        <v>130</v>
      </c>
      <c r="B22" s="9">
        <v>194.73</v>
      </c>
      <c r="C22" s="10">
        <v>45138</v>
      </c>
      <c r="D22" s="10">
        <v>45132</v>
      </c>
      <c r="E22" s="10"/>
      <c r="F22" s="10"/>
      <c r="G22" s="1">
        <f t="shared" si="0"/>
        <v>-6</v>
      </c>
      <c r="H22" s="9">
        <f t="shared" si="1"/>
        <v>-1168.3800000000001</v>
      </c>
    </row>
    <row r="23" spans="1:8" x14ac:dyDescent="0.25">
      <c r="A23" s="16" t="s">
        <v>131</v>
      </c>
      <c r="B23" s="9">
        <v>194.73</v>
      </c>
      <c r="C23" s="10">
        <v>45137</v>
      </c>
      <c r="D23" s="10">
        <v>45132</v>
      </c>
      <c r="E23" s="10"/>
      <c r="F23" s="10"/>
      <c r="G23" s="1">
        <f t="shared" si="0"/>
        <v>-5</v>
      </c>
      <c r="H23" s="9">
        <f t="shared" si="1"/>
        <v>-973.65</v>
      </c>
    </row>
    <row r="24" spans="1:8" x14ac:dyDescent="0.25">
      <c r="A24" s="16" t="s">
        <v>132</v>
      </c>
      <c r="B24" s="9">
        <v>330</v>
      </c>
      <c r="C24" s="10">
        <v>45100</v>
      </c>
      <c r="D24" s="10">
        <v>45132</v>
      </c>
      <c r="E24" s="10"/>
      <c r="F24" s="10"/>
      <c r="G24" s="1">
        <f t="shared" si="0"/>
        <v>32</v>
      </c>
      <c r="H24" s="9">
        <f t="shared" si="1"/>
        <v>10560</v>
      </c>
    </row>
    <row r="25" spans="1:8" x14ac:dyDescent="0.25">
      <c r="A25" s="16" t="s">
        <v>133</v>
      </c>
      <c r="B25" s="9">
        <v>192</v>
      </c>
      <c r="C25" s="10">
        <v>45126</v>
      </c>
      <c r="D25" s="10">
        <v>45132</v>
      </c>
      <c r="E25" s="10"/>
      <c r="F25" s="10"/>
      <c r="G25" s="1">
        <f t="shared" si="0"/>
        <v>6</v>
      </c>
      <c r="H25" s="9">
        <f t="shared" si="1"/>
        <v>1152</v>
      </c>
    </row>
    <row r="26" spans="1:8" x14ac:dyDescent="0.25">
      <c r="A26" s="16" t="s">
        <v>134</v>
      </c>
      <c r="B26" s="9">
        <v>300</v>
      </c>
      <c r="C26" s="10">
        <v>45127</v>
      </c>
      <c r="D26" s="10">
        <v>45132</v>
      </c>
      <c r="E26" s="10"/>
      <c r="F26" s="10"/>
      <c r="G26" s="1">
        <f t="shared" si="0"/>
        <v>5</v>
      </c>
      <c r="H26" s="9">
        <f t="shared" si="1"/>
        <v>1500</v>
      </c>
    </row>
    <row r="27" spans="1:8" x14ac:dyDescent="0.25">
      <c r="A27" s="16" t="s">
        <v>135</v>
      </c>
      <c r="B27" s="9">
        <v>350</v>
      </c>
      <c r="C27" s="10">
        <v>45116</v>
      </c>
      <c r="D27" s="10">
        <v>45132</v>
      </c>
      <c r="E27" s="10"/>
      <c r="F27" s="10"/>
      <c r="G27" s="1">
        <f t="shared" si="0"/>
        <v>16</v>
      </c>
      <c r="H27" s="9">
        <f t="shared" si="1"/>
        <v>5600</v>
      </c>
    </row>
    <row r="28" spans="1:8" x14ac:dyDescent="0.25">
      <c r="A28" s="16" t="s">
        <v>136</v>
      </c>
      <c r="B28" s="9">
        <v>250</v>
      </c>
      <c r="C28" s="10">
        <v>45114</v>
      </c>
      <c r="D28" s="10">
        <v>45132</v>
      </c>
      <c r="E28" s="10"/>
      <c r="F28" s="10"/>
      <c r="G28" s="1">
        <f t="shared" si="0"/>
        <v>18</v>
      </c>
      <c r="H28" s="9">
        <f t="shared" si="1"/>
        <v>4500</v>
      </c>
    </row>
    <row r="29" spans="1:8" x14ac:dyDescent="0.25">
      <c r="A29" s="16" t="s">
        <v>137</v>
      </c>
      <c r="B29" s="9">
        <v>2850</v>
      </c>
      <c r="C29" s="10">
        <v>45094</v>
      </c>
      <c r="D29" s="10">
        <v>45132</v>
      </c>
      <c r="E29" s="10"/>
      <c r="F29" s="10"/>
      <c r="G29" s="1">
        <f t="shared" si="0"/>
        <v>38</v>
      </c>
      <c r="H29" s="9">
        <f t="shared" si="1"/>
        <v>108300</v>
      </c>
    </row>
    <row r="30" spans="1:8" x14ac:dyDescent="0.25">
      <c r="A30" s="16" t="s">
        <v>138</v>
      </c>
      <c r="B30" s="9">
        <v>735</v>
      </c>
      <c r="C30" s="10">
        <v>45092</v>
      </c>
      <c r="D30" s="10">
        <v>45132</v>
      </c>
      <c r="E30" s="10"/>
      <c r="F30" s="10"/>
      <c r="G30" s="1">
        <f t="shared" si="0"/>
        <v>40</v>
      </c>
      <c r="H30" s="9">
        <f t="shared" si="1"/>
        <v>29400</v>
      </c>
    </row>
    <row r="31" spans="1:8" x14ac:dyDescent="0.25">
      <c r="A31" s="16" t="s">
        <v>139</v>
      </c>
      <c r="B31" s="9">
        <v>760</v>
      </c>
      <c r="C31" s="10">
        <v>45091</v>
      </c>
      <c r="D31" s="10">
        <v>45132</v>
      </c>
      <c r="E31" s="10"/>
      <c r="F31" s="10"/>
      <c r="G31" s="1">
        <f t="shared" si="0"/>
        <v>41</v>
      </c>
      <c r="H31" s="9">
        <f t="shared" si="1"/>
        <v>31160</v>
      </c>
    </row>
    <row r="32" spans="1:8" x14ac:dyDescent="0.25">
      <c r="A32" s="16" t="s">
        <v>140</v>
      </c>
      <c r="B32" s="9">
        <v>218.03</v>
      </c>
      <c r="C32" s="10">
        <v>45089</v>
      </c>
      <c r="D32" s="10">
        <v>45132</v>
      </c>
      <c r="E32" s="10"/>
      <c r="F32" s="10"/>
      <c r="G32" s="1">
        <f t="shared" si="0"/>
        <v>43</v>
      </c>
      <c r="H32" s="9">
        <f t="shared" si="1"/>
        <v>9375.2900000000009</v>
      </c>
    </row>
    <row r="33" spans="1:8" x14ac:dyDescent="0.25">
      <c r="A33" s="16" t="s">
        <v>141</v>
      </c>
      <c r="B33" s="9">
        <v>1800</v>
      </c>
      <c r="C33" s="10">
        <v>45110</v>
      </c>
      <c r="D33" s="10">
        <v>45132</v>
      </c>
      <c r="E33" s="10"/>
      <c r="F33" s="10"/>
      <c r="G33" s="1">
        <f t="shared" si="0"/>
        <v>22</v>
      </c>
      <c r="H33" s="9">
        <f t="shared" si="1"/>
        <v>39600</v>
      </c>
    </row>
    <row r="34" spans="1:8" x14ac:dyDescent="0.25">
      <c r="A34" s="16" t="s">
        <v>142</v>
      </c>
      <c r="B34" s="9">
        <v>900</v>
      </c>
      <c r="C34" s="10">
        <v>45110</v>
      </c>
      <c r="D34" s="10">
        <v>45132</v>
      </c>
      <c r="E34" s="10"/>
      <c r="F34" s="10"/>
      <c r="G34" s="1">
        <f t="shared" si="0"/>
        <v>22</v>
      </c>
      <c r="H34" s="9">
        <f t="shared" si="1"/>
        <v>19800</v>
      </c>
    </row>
    <row r="35" spans="1:8" x14ac:dyDescent="0.25">
      <c r="A35" s="16" t="s">
        <v>143</v>
      </c>
      <c r="B35" s="9">
        <v>900</v>
      </c>
      <c r="C35" s="10">
        <v>45110</v>
      </c>
      <c r="D35" s="10">
        <v>45132</v>
      </c>
      <c r="E35" s="10"/>
      <c r="F35" s="10"/>
      <c r="G35" s="1">
        <f t="shared" si="0"/>
        <v>22</v>
      </c>
      <c r="H35" s="9">
        <f t="shared" si="1"/>
        <v>19800</v>
      </c>
    </row>
    <row r="36" spans="1:8" x14ac:dyDescent="0.25">
      <c r="A36" s="16" t="s">
        <v>144</v>
      </c>
      <c r="B36" s="9">
        <v>900</v>
      </c>
      <c r="C36" s="10">
        <v>45103</v>
      </c>
      <c r="D36" s="10">
        <v>45132</v>
      </c>
      <c r="E36" s="10"/>
      <c r="F36" s="10"/>
      <c r="G36" s="1">
        <f t="shared" si="0"/>
        <v>29</v>
      </c>
      <c r="H36" s="9">
        <f t="shared" si="1"/>
        <v>26100</v>
      </c>
    </row>
    <row r="37" spans="1:8" x14ac:dyDescent="0.25">
      <c r="A37" s="16" t="s">
        <v>145</v>
      </c>
      <c r="B37" s="9">
        <v>275</v>
      </c>
      <c r="C37" s="10">
        <v>45117</v>
      </c>
      <c r="D37" s="10">
        <v>45132</v>
      </c>
      <c r="E37" s="10"/>
      <c r="F37" s="10"/>
      <c r="G37" s="1">
        <f t="shared" si="0"/>
        <v>15</v>
      </c>
      <c r="H37" s="9">
        <f t="shared" si="1"/>
        <v>4125</v>
      </c>
    </row>
    <row r="38" spans="1:8" x14ac:dyDescent="0.25">
      <c r="A38" s="16" t="s">
        <v>146</v>
      </c>
      <c r="B38" s="9">
        <v>2300</v>
      </c>
      <c r="C38" s="10">
        <v>45094</v>
      </c>
      <c r="D38" s="10">
        <v>45132</v>
      </c>
      <c r="E38" s="10"/>
      <c r="F38" s="10"/>
      <c r="G38" s="1">
        <f t="shared" si="0"/>
        <v>38</v>
      </c>
      <c r="H38" s="9">
        <f t="shared" si="1"/>
        <v>87400</v>
      </c>
    </row>
    <row r="39" spans="1:8" x14ac:dyDescent="0.25">
      <c r="A39" s="16" t="s">
        <v>147</v>
      </c>
      <c r="B39" s="9">
        <v>2100</v>
      </c>
      <c r="C39" s="10">
        <v>45152</v>
      </c>
      <c r="D39" s="10">
        <v>45133</v>
      </c>
      <c r="E39" s="10"/>
      <c r="F39" s="10"/>
      <c r="G39" s="1">
        <f t="shared" si="0"/>
        <v>-19</v>
      </c>
      <c r="H39" s="9">
        <f t="shared" si="1"/>
        <v>-39900</v>
      </c>
    </row>
    <row r="40" spans="1:8" x14ac:dyDescent="0.25">
      <c r="A40" s="16" t="s">
        <v>148</v>
      </c>
      <c r="B40" s="9">
        <v>1013</v>
      </c>
      <c r="C40" s="10">
        <v>45126</v>
      </c>
      <c r="D40" s="10">
        <v>45133</v>
      </c>
      <c r="E40" s="10"/>
      <c r="F40" s="10"/>
      <c r="G40" s="1">
        <f t="shared" si="0"/>
        <v>7</v>
      </c>
      <c r="H40" s="9">
        <f t="shared" si="1"/>
        <v>7091</v>
      </c>
    </row>
    <row r="41" spans="1:8" x14ac:dyDescent="0.25">
      <c r="A41" s="16" t="s">
        <v>149</v>
      </c>
      <c r="B41" s="9">
        <v>250</v>
      </c>
      <c r="C41" s="10">
        <v>45135</v>
      </c>
      <c r="D41" s="10">
        <v>45133</v>
      </c>
      <c r="E41" s="10"/>
      <c r="F41" s="10"/>
      <c r="G41" s="1">
        <f t="shared" si="0"/>
        <v>-2</v>
      </c>
      <c r="H41" s="9">
        <f t="shared" si="1"/>
        <v>-500</v>
      </c>
    </row>
    <row r="42" spans="1:8" x14ac:dyDescent="0.25">
      <c r="A42" s="16" t="s">
        <v>150</v>
      </c>
      <c r="B42" s="9">
        <v>210</v>
      </c>
      <c r="C42" s="10">
        <v>45126</v>
      </c>
      <c r="D42" s="10">
        <v>45133</v>
      </c>
      <c r="E42" s="10"/>
      <c r="F42" s="10"/>
      <c r="G42" s="1">
        <f t="shared" si="0"/>
        <v>7</v>
      </c>
      <c r="H42" s="9">
        <f t="shared" si="1"/>
        <v>1470</v>
      </c>
    </row>
    <row r="43" spans="1:8" x14ac:dyDescent="0.25">
      <c r="A43" s="16" t="s">
        <v>151</v>
      </c>
      <c r="B43" s="9">
        <v>482</v>
      </c>
      <c r="C43" s="10">
        <v>45120</v>
      </c>
      <c r="D43" s="10">
        <v>45133</v>
      </c>
      <c r="E43" s="10"/>
      <c r="F43" s="10"/>
      <c r="G43" s="1">
        <f t="shared" si="0"/>
        <v>13</v>
      </c>
      <c r="H43" s="9">
        <f t="shared" si="1"/>
        <v>6266</v>
      </c>
    </row>
    <row r="44" spans="1:8" x14ac:dyDescent="0.25">
      <c r="A44" s="16" t="s">
        <v>152</v>
      </c>
      <c r="B44" s="9">
        <v>250</v>
      </c>
      <c r="C44" s="10">
        <v>45120</v>
      </c>
      <c r="D44" s="10">
        <v>45133</v>
      </c>
      <c r="E44" s="10"/>
      <c r="F44" s="10"/>
      <c r="G44" s="1">
        <f t="shared" si="0"/>
        <v>13</v>
      </c>
      <c r="H44" s="9">
        <f t="shared" si="1"/>
        <v>3250</v>
      </c>
    </row>
    <row r="45" spans="1:8" x14ac:dyDescent="0.25">
      <c r="A45" s="16" t="s">
        <v>153</v>
      </c>
      <c r="B45" s="9">
        <v>275</v>
      </c>
      <c r="C45" s="10">
        <v>45147</v>
      </c>
      <c r="D45" s="10">
        <v>45140</v>
      </c>
      <c r="E45" s="10"/>
      <c r="F45" s="10"/>
      <c r="G45" s="1">
        <f t="shared" si="0"/>
        <v>-7</v>
      </c>
      <c r="H45" s="9">
        <f t="shared" si="1"/>
        <v>-1925</v>
      </c>
    </row>
    <row r="46" spans="1:8" x14ac:dyDescent="0.25">
      <c r="A46" s="16" t="s">
        <v>154</v>
      </c>
      <c r="B46" s="9">
        <v>355.65</v>
      </c>
      <c r="C46" s="10">
        <v>45096</v>
      </c>
      <c r="D46" s="10">
        <v>45140</v>
      </c>
      <c r="E46" s="10"/>
      <c r="F46" s="10"/>
      <c r="G46" s="1">
        <f t="shared" si="0"/>
        <v>44</v>
      </c>
      <c r="H46" s="9">
        <f t="shared" si="1"/>
        <v>15648.6</v>
      </c>
    </row>
    <row r="47" spans="1:8" x14ac:dyDescent="0.25">
      <c r="A47" s="16" t="s">
        <v>155</v>
      </c>
      <c r="B47" s="9">
        <v>483.61</v>
      </c>
      <c r="C47" s="10">
        <v>45140</v>
      </c>
      <c r="D47" s="10">
        <v>45140</v>
      </c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 t="s">
        <v>156</v>
      </c>
      <c r="B48" s="9">
        <v>255</v>
      </c>
      <c r="C48" s="10">
        <v>45140</v>
      </c>
      <c r="D48" s="10">
        <v>45140</v>
      </c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 t="s">
        <v>157</v>
      </c>
      <c r="B49" s="9">
        <v>1240</v>
      </c>
      <c r="C49" s="10">
        <v>45127</v>
      </c>
      <c r="D49" s="10">
        <v>45140</v>
      </c>
      <c r="E49" s="10"/>
      <c r="F49" s="10"/>
      <c r="G49" s="1">
        <f t="shared" si="0"/>
        <v>13</v>
      </c>
      <c r="H49" s="9">
        <f t="shared" si="1"/>
        <v>16120</v>
      </c>
    </row>
    <row r="50" spans="1:8" x14ac:dyDescent="0.25">
      <c r="A50" s="16" t="s">
        <v>158</v>
      </c>
      <c r="B50" s="9">
        <v>550</v>
      </c>
      <c r="C50" s="10">
        <v>45138</v>
      </c>
      <c r="D50" s="10">
        <v>45140</v>
      </c>
      <c r="E50" s="10"/>
      <c r="F50" s="10"/>
      <c r="G50" s="1">
        <f t="shared" si="0"/>
        <v>2</v>
      </c>
      <c r="H50" s="9">
        <f t="shared" si="1"/>
        <v>1100</v>
      </c>
    </row>
    <row r="51" spans="1:8" x14ac:dyDescent="0.25">
      <c r="A51" s="16" t="s">
        <v>159</v>
      </c>
      <c r="B51" s="9">
        <v>600</v>
      </c>
      <c r="C51" s="10">
        <v>45058</v>
      </c>
      <c r="D51" s="10">
        <v>45178</v>
      </c>
      <c r="E51" s="10"/>
      <c r="F51" s="10"/>
      <c r="G51" s="1">
        <f t="shared" si="0"/>
        <v>120</v>
      </c>
      <c r="H51" s="9">
        <f t="shared" si="1"/>
        <v>72000</v>
      </c>
    </row>
    <row r="52" spans="1:8" x14ac:dyDescent="0.25">
      <c r="A52" s="16" t="s">
        <v>160</v>
      </c>
      <c r="B52" s="9">
        <v>1100</v>
      </c>
      <c r="C52" s="10">
        <v>45158</v>
      </c>
      <c r="D52" s="10">
        <v>45178</v>
      </c>
      <c r="E52" s="10"/>
      <c r="F52" s="10"/>
      <c r="G52" s="1">
        <f t="shared" si="0"/>
        <v>20</v>
      </c>
      <c r="H52" s="9">
        <f t="shared" si="1"/>
        <v>22000</v>
      </c>
    </row>
    <row r="53" spans="1:8" x14ac:dyDescent="0.25">
      <c r="A53" s="16" t="s">
        <v>161</v>
      </c>
      <c r="B53" s="9">
        <v>300</v>
      </c>
      <c r="C53" s="10">
        <v>45201</v>
      </c>
      <c r="D53" s="10">
        <v>45178</v>
      </c>
      <c r="E53" s="10"/>
      <c r="F53" s="10"/>
      <c r="G53" s="1">
        <f t="shared" si="0"/>
        <v>-23</v>
      </c>
      <c r="H53" s="9">
        <f t="shared" si="1"/>
        <v>-6900</v>
      </c>
    </row>
    <row r="54" spans="1:8" x14ac:dyDescent="0.25">
      <c r="A54" s="16" t="s">
        <v>162</v>
      </c>
      <c r="B54" s="9">
        <v>1900</v>
      </c>
      <c r="C54" s="10">
        <v>45135</v>
      </c>
      <c r="D54" s="10">
        <v>45178</v>
      </c>
      <c r="E54" s="10"/>
      <c r="F54" s="10"/>
      <c r="G54" s="1">
        <f t="shared" si="0"/>
        <v>43</v>
      </c>
      <c r="H54" s="9">
        <f t="shared" si="1"/>
        <v>81700</v>
      </c>
    </row>
    <row r="55" spans="1:8" x14ac:dyDescent="0.25">
      <c r="A55" s="16" t="s">
        <v>163</v>
      </c>
      <c r="B55" s="9">
        <v>600</v>
      </c>
      <c r="C55" s="10">
        <v>45168</v>
      </c>
      <c r="D55" s="10">
        <v>45178</v>
      </c>
      <c r="E55" s="10"/>
      <c r="F55" s="10"/>
      <c r="G55" s="1">
        <f t="shared" si="0"/>
        <v>10</v>
      </c>
      <c r="H55" s="9">
        <f t="shared" si="1"/>
        <v>6000</v>
      </c>
    </row>
    <row r="56" spans="1:8" x14ac:dyDescent="0.25">
      <c r="A56" s="16" t="s">
        <v>164</v>
      </c>
      <c r="B56" s="9">
        <v>885</v>
      </c>
      <c r="C56" s="10">
        <v>45116</v>
      </c>
      <c r="D56" s="10">
        <v>45178</v>
      </c>
      <c r="E56" s="10"/>
      <c r="F56" s="10"/>
      <c r="G56" s="1">
        <f t="shared" si="0"/>
        <v>62</v>
      </c>
      <c r="H56" s="9">
        <f t="shared" si="1"/>
        <v>54870</v>
      </c>
    </row>
    <row r="57" spans="1:8" x14ac:dyDescent="0.25">
      <c r="A57" s="16" t="s">
        <v>165</v>
      </c>
      <c r="B57" s="9">
        <v>650</v>
      </c>
      <c r="C57" s="10">
        <v>45114</v>
      </c>
      <c r="D57" s="10">
        <v>45178</v>
      </c>
      <c r="E57" s="10"/>
      <c r="F57" s="10"/>
      <c r="G57" s="1">
        <f t="shared" si="0"/>
        <v>64</v>
      </c>
      <c r="H57" s="9">
        <f t="shared" si="1"/>
        <v>41600</v>
      </c>
    </row>
    <row r="58" spans="1:8" x14ac:dyDescent="0.25">
      <c r="A58" s="16" t="s">
        <v>166</v>
      </c>
      <c r="B58" s="9">
        <v>275</v>
      </c>
      <c r="C58" s="10">
        <v>45190</v>
      </c>
      <c r="D58" s="10">
        <v>45178</v>
      </c>
      <c r="E58" s="10"/>
      <c r="F58" s="10"/>
      <c r="G58" s="1">
        <f t="shared" si="0"/>
        <v>-12</v>
      </c>
      <c r="H58" s="9">
        <f t="shared" si="1"/>
        <v>-3300</v>
      </c>
    </row>
    <row r="59" spans="1:8" x14ac:dyDescent="0.25">
      <c r="A59" s="16" t="s">
        <v>167</v>
      </c>
      <c r="B59" s="9">
        <v>200</v>
      </c>
      <c r="C59" s="10">
        <v>45147</v>
      </c>
      <c r="D59" s="10">
        <v>45178</v>
      </c>
      <c r="E59" s="10"/>
      <c r="F59" s="10"/>
      <c r="G59" s="1">
        <f t="shared" si="0"/>
        <v>31</v>
      </c>
      <c r="H59" s="9">
        <f t="shared" si="1"/>
        <v>6200</v>
      </c>
    </row>
    <row r="60" spans="1:8" x14ac:dyDescent="0.25">
      <c r="A60" s="16" t="s">
        <v>129</v>
      </c>
      <c r="B60" s="9">
        <v>506</v>
      </c>
      <c r="C60" s="10">
        <v>45120</v>
      </c>
      <c r="D60" s="10">
        <v>45178</v>
      </c>
      <c r="E60" s="10"/>
      <c r="F60" s="10"/>
      <c r="G60" s="1">
        <f t="shared" si="0"/>
        <v>58</v>
      </c>
      <c r="H60" s="9">
        <f t="shared" si="1"/>
        <v>29348</v>
      </c>
    </row>
    <row r="61" spans="1:8" x14ac:dyDescent="0.25">
      <c r="A61" s="16" t="s">
        <v>168</v>
      </c>
      <c r="B61" s="9">
        <v>463.93</v>
      </c>
      <c r="C61" s="10">
        <v>45135</v>
      </c>
      <c r="D61" s="10">
        <v>45178</v>
      </c>
      <c r="E61" s="10"/>
      <c r="F61" s="10"/>
      <c r="G61" s="1">
        <f t="shared" si="0"/>
        <v>43</v>
      </c>
      <c r="H61" s="9">
        <f t="shared" si="1"/>
        <v>19948.990000000002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14457.220000000001</v>
      </c>
      <c r="C1" s="31">
        <f>COUNTA(A4:A203)</f>
        <v>11</v>
      </c>
      <c r="G1" s="13">
        <f>IF(B1&lt;&gt;0,H1/B1,0)</f>
        <v>0.23129342985719248</v>
      </c>
      <c r="H1" s="12">
        <f>SUM(H4:H195)</f>
        <v>3343.8600000000033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169</v>
      </c>
      <c r="B4" s="9">
        <v>275</v>
      </c>
      <c r="C4" s="10">
        <v>45208</v>
      </c>
      <c r="D4" s="10">
        <v>45215</v>
      </c>
      <c r="E4" s="10"/>
      <c r="F4" s="10"/>
      <c r="G4" s="1">
        <f>D4-C4-(F4-E4)</f>
        <v>7</v>
      </c>
      <c r="H4" s="9">
        <f>B4*G4</f>
        <v>1925</v>
      </c>
    </row>
    <row r="5" spans="1:8" x14ac:dyDescent="0.25">
      <c r="A5" s="16" t="s">
        <v>170</v>
      </c>
      <c r="B5" s="9">
        <v>29.4</v>
      </c>
      <c r="C5" s="10">
        <v>45170</v>
      </c>
      <c r="D5" s="10">
        <v>45215</v>
      </c>
      <c r="E5" s="10"/>
      <c r="F5" s="10"/>
      <c r="G5" s="1">
        <f t="shared" ref="G5:G68" si="0">D5-C5-(F5-E5)</f>
        <v>45</v>
      </c>
      <c r="H5" s="9">
        <f t="shared" ref="H5:H68" si="1">B5*G5</f>
        <v>1323</v>
      </c>
    </row>
    <row r="6" spans="1:8" x14ac:dyDescent="0.25">
      <c r="A6" s="16" t="s">
        <v>171</v>
      </c>
      <c r="B6" s="9">
        <v>2700</v>
      </c>
      <c r="C6" s="10">
        <v>45208</v>
      </c>
      <c r="D6" s="10">
        <v>45215</v>
      </c>
      <c r="E6" s="10"/>
      <c r="F6" s="10"/>
      <c r="G6" s="1">
        <f t="shared" si="0"/>
        <v>7</v>
      </c>
      <c r="H6" s="9">
        <f t="shared" si="1"/>
        <v>18900</v>
      </c>
    </row>
    <row r="7" spans="1:8" x14ac:dyDescent="0.25">
      <c r="A7" s="16" t="s">
        <v>172</v>
      </c>
      <c r="B7" s="9">
        <v>4223.22</v>
      </c>
      <c r="C7" s="10">
        <v>45212</v>
      </c>
      <c r="D7" s="10">
        <v>45215</v>
      </c>
      <c r="E7" s="10"/>
      <c r="F7" s="10"/>
      <c r="G7" s="1">
        <f t="shared" si="0"/>
        <v>3</v>
      </c>
      <c r="H7" s="9">
        <f t="shared" si="1"/>
        <v>12669.66</v>
      </c>
    </row>
    <row r="8" spans="1:8" x14ac:dyDescent="0.25">
      <c r="A8" s="16" t="s">
        <v>173</v>
      </c>
      <c r="B8" s="9">
        <v>864</v>
      </c>
      <c r="C8" s="10">
        <v>45232</v>
      </c>
      <c r="D8" s="10">
        <v>45215</v>
      </c>
      <c r="E8" s="10"/>
      <c r="F8" s="10"/>
      <c r="G8" s="1">
        <f t="shared" si="0"/>
        <v>-17</v>
      </c>
      <c r="H8" s="9">
        <f t="shared" si="1"/>
        <v>-14688</v>
      </c>
    </row>
    <row r="9" spans="1:8" x14ac:dyDescent="0.25">
      <c r="A9" s="16" t="s">
        <v>174</v>
      </c>
      <c r="B9" s="9">
        <v>1161</v>
      </c>
      <c r="C9" s="10">
        <v>45227</v>
      </c>
      <c r="D9" s="10">
        <v>45240</v>
      </c>
      <c r="E9" s="10"/>
      <c r="F9" s="10"/>
      <c r="G9" s="1">
        <f t="shared" si="0"/>
        <v>13</v>
      </c>
      <c r="H9" s="9">
        <f t="shared" si="1"/>
        <v>15093</v>
      </c>
    </row>
    <row r="10" spans="1:8" x14ac:dyDescent="0.25">
      <c r="A10" s="16" t="s">
        <v>175</v>
      </c>
      <c r="B10" s="9">
        <v>2977</v>
      </c>
      <c r="C10" s="10">
        <v>45250</v>
      </c>
      <c r="D10" s="10">
        <v>45240</v>
      </c>
      <c r="E10" s="10"/>
      <c r="F10" s="10"/>
      <c r="G10" s="1">
        <f t="shared" si="0"/>
        <v>-10</v>
      </c>
      <c r="H10" s="9">
        <f t="shared" si="1"/>
        <v>-29770</v>
      </c>
    </row>
    <row r="11" spans="1:8" x14ac:dyDescent="0.25">
      <c r="A11" s="16" t="s">
        <v>176</v>
      </c>
      <c r="B11" s="9">
        <v>202.6</v>
      </c>
      <c r="C11" s="10">
        <v>45253</v>
      </c>
      <c r="D11" s="10">
        <v>45240</v>
      </c>
      <c r="E11" s="10"/>
      <c r="F11" s="10"/>
      <c r="G11" s="1">
        <f t="shared" si="0"/>
        <v>-13</v>
      </c>
      <c r="H11" s="9">
        <f t="shared" si="1"/>
        <v>-2633.8</v>
      </c>
    </row>
    <row r="12" spans="1:8" x14ac:dyDescent="0.25">
      <c r="A12" s="16" t="s">
        <v>177</v>
      </c>
      <c r="B12" s="9">
        <v>275</v>
      </c>
      <c r="C12" s="10">
        <v>45239</v>
      </c>
      <c r="D12" s="10">
        <v>45240</v>
      </c>
      <c r="E12" s="10"/>
      <c r="F12" s="10"/>
      <c r="G12" s="1">
        <f t="shared" si="0"/>
        <v>1</v>
      </c>
      <c r="H12" s="9">
        <f t="shared" si="1"/>
        <v>275</v>
      </c>
    </row>
    <row r="13" spans="1:8" x14ac:dyDescent="0.25">
      <c r="A13" s="16" t="s">
        <v>178</v>
      </c>
      <c r="B13" s="9">
        <v>100</v>
      </c>
      <c r="C13" s="10">
        <v>45254</v>
      </c>
      <c r="D13" s="10">
        <v>45240</v>
      </c>
      <c r="E13" s="10"/>
      <c r="F13" s="10"/>
      <c r="G13" s="1">
        <f t="shared" si="0"/>
        <v>-14</v>
      </c>
      <c r="H13" s="9">
        <f t="shared" si="1"/>
        <v>-1400</v>
      </c>
    </row>
    <row r="14" spans="1:8" x14ac:dyDescent="0.25">
      <c r="A14" s="16" t="s">
        <v>179</v>
      </c>
      <c r="B14" s="9">
        <v>1650</v>
      </c>
      <c r="C14" s="10">
        <v>45239</v>
      </c>
      <c r="D14" s="10">
        <v>45240</v>
      </c>
      <c r="E14" s="10"/>
      <c r="F14" s="10"/>
      <c r="G14" s="1">
        <f t="shared" si="0"/>
        <v>1</v>
      </c>
      <c r="H14" s="9">
        <f t="shared" si="1"/>
        <v>1650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De Caria</dc:creator>
  <cp:lastModifiedBy>MBIC83400B - IC DON RINALDO BERETTA GIUSSAN</cp:lastModifiedBy>
  <dcterms:created xsi:type="dcterms:W3CDTF">2006-09-16T00:00:00Z</dcterms:created>
  <dcterms:modified xsi:type="dcterms:W3CDTF">2023-11-27T10:51:29Z</dcterms:modified>
</cp:coreProperties>
</file>