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8_{E95FCA5E-1C06-418B-A7B5-14A1E51A169A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18" i="2"/>
  <c r="H17" i="2"/>
  <c r="H7" i="2"/>
  <c r="H6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C9" i="1"/>
  <c r="A9" i="1"/>
  <c r="E9" i="1" l="1"/>
  <c r="G1" i="2"/>
  <c r="D13" i="1" s="1"/>
</calcChain>
</file>

<file path=xl/sharedStrings.xml><?xml version="1.0" encoding="utf-8"?>
<sst xmlns="http://schemas.openxmlformats.org/spreadsheetml/2006/main" count="171" uniqueCount="145">
  <si>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</si>
  <si>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</si>
  <si>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</si>
  <si>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</si>
  <si>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</si>
  <si>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</si>
  <si>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</si>
  <si>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</si>
  <si>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</si>
  <si>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</si>
  <si>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</si>
  <si>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</si>
  <si>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</si>
  <si>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</si>
  <si>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</si>
  <si>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</si>
  <si>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</si>
  <si>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</si>
  <si>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</si>
  <si>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</si>
  <si>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DON RINALDO BERETTA - GIUSSANO</t>
  </si>
  <si>
    <t>20833 GIUSSANO (MB) VIA MANZONI 50 C.F. 83007620152 C.M. MBIC83400B</t>
  </si>
  <si>
    <t>197998 del 31/12/2021</t>
  </si>
  <si>
    <t>2022000127 del 03/01/2022</t>
  </si>
  <si>
    <t>2022000126 del 03/01/2022</t>
  </si>
  <si>
    <t>FPA 14/22 del 11/01/2022</t>
  </si>
  <si>
    <t>220247/E del 18/01/2022</t>
  </si>
  <si>
    <t>E9-2022 del 18/01/2022</t>
  </si>
  <si>
    <t>009183 del 31/01/2022</t>
  </si>
  <si>
    <t>FATTPA 6_22 del 25/01/2022</t>
  </si>
  <si>
    <t>FATTPA 5_22 del 25/01/2022</t>
  </si>
  <si>
    <t>2022V00132 del 03/02/2022</t>
  </si>
  <si>
    <t>027758 del 28/02/2022</t>
  </si>
  <si>
    <t>55PA del 28/02/2022</t>
  </si>
  <si>
    <t>00000022059 del 28/02/2022</t>
  </si>
  <si>
    <t>12 del 31/01/2022</t>
  </si>
  <si>
    <t>FATTPA 5_22 del 12/03/2022</t>
  </si>
  <si>
    <t>9/PA del 28/01/2022</t>
  </si>
  <si>
    <t>19/PA del 31/01/2022</t>
  </si>
  <si>
    <t>2022    40/p del 15/03/2022</t>
  </si>
  <si>
    <t>1A/2022 del 25/03/2022</t>
  </si>
  <si>
    <t>2022-V4-2200021 del 21/03/2022</t>
  </si>
  <si>
    <t>V3-7697 del 08/03/2022</t>
  </si>
  <si>
    <t>295 FP del 17/03/2022</t>
  </si>
  <si>
    <t>1597 del 09/03/2022</t>
  </si>
  <si>
    <t>FATTPA 12_22 del 21/04/2022</t>
  </si>
  <si>
    <t>25 del 08/04/2022</t>
  </si>
  <si>
    <t>56/E del 20/04/2022</t>
  </si>
  <si>
    <t>2/4 del 06/04/2022</t>
  </si>
  <si>
    <t>B48 del 24/03/2022</t>
  </si>
  <si>
    <t>046565 del 31/03/2022</t>
  </si>
  <si>
    <t>000/000062 del 10/03/2022</t>
  </si>
  <si>
    <t>72PA del 30/03/2022</t>
  </si>
  <si>
    <t>38 del 02/05/2022</t>
  </si>
  <si>
    <t>357 FP del 06/04/2022</t>
  </si>
  <si>
    <t>E114-2022 del 14/04/2022</t>
  </si>
  <si>
    <t>17/PA del 20/04/2022</t>
  </si>
  <si>
    <t>000012/22 del 22/04/2022</t>
  </si>
  <si>
    <t>7 / PA del 10/02/2022</t>
  </si>
  <si>
    <t>13 / PA del 25/02/2022</t>
  </si>
  <si>
    <t>30-2022 del 18/05/2022</t>
  </si>
  <si>
    <t>1313/ME del 26/04/2022</t>
  </si>
  <si>
    <t>49 del 16/05/2022</t>
  </si>
  <si>
    <t>1009/EG del 26/04/2022</t>
  </si>
  <si>
    <t>2022   569/E del 09/05/2022</t>
  </si>
  <si>
    <t>12/PA del 19/05/2022</t>
  </si>
  <si>
    <t>75/P del 30/04/2022</t>
  </si>
  <si>
    <t>76/P del 30/04/2022</t>
  </si>
  <si>
    <t>78/P del 30/04/2022</t>
  </si>
  <si>
    <t>79/P del 30/04/2022</t>
  </si>
  <si>
    <t>77/P del 30/04/2022</t>
  </si>
  <si>
    <t>22601063 del 11/04/2022</t>
  </si>
  <si>
    <t>00000112/17/2022 del 20/05/2022</t>
  </si>
  <si>
    <t>FSP/12 del 26/05/2022</t>
  </si>
  <si>
    <t>179 del 26/05/2022</t>
  </si>
  <si>
    <t>064882 del 30/04/2022</t>
  </si>
  <si>
    <t>000014/PA del 09/06/2022</t>
  </si>
  <si>
    <t>81/S/IVACC del 13/05/2022</t>
  </si>
  <si>
    <t>5803/FVIAC del 23/05/2022</t>
  </si>
  <si>
    <t>9/PA del 23/05/2022</t>
  </si>
  <si>
    <t>13/PA del 23/05/2022</t>
  </si>
  <si>
    <t>11/PA del 23/05/2022</t>
  </si>
  <si>
    <t>10/PA del 23/05/2022</t>
  </si>
  <si>
    <t>12/PA del 23/05/2022</t>
  </si>
  <si>
    <t>PA-B113 del 28/04/2022</t>
  </si>
  <si>
    <t>PA-B114 del 28/04/2022</t>
  </si>
  <si>
    <t>4336/FVIAC del 03/05/2022</t>
  </si>
  <si>
    <t>9/1 del 04/06/2022</t>
  </si>
  <si>
    <t>8/FE del 13/06/2022</t>
  </si>
  <si>
    <t>082684 del 31/05/2022</t>
  </si>
  <si>
    <t>FATTPA 6_22 del 17/06/2022</t>
  </si>
  <si>
    <t>FATTPA 5_22 del 17/06/2022</t>
  </si>
  <si>
    <t>FATTPA 11_22 del 20/06/2022</t>
  </si>
  <si>
    <t>FATTPA 12_22 del 20/06/2022</t>
  </si>
  <si>
    <t>203/2022 del 01/06/2022</t>
  </si>
  <si>
    <t>39/P del 16/05/2022</t>
  </si>
  <si>
    <t>42/P del 18/05/2022</t>
  </si>
  <si>
    <t>43/P del 18/05/2022</t>
  </si>
  <si>
    <t>211 del 01/06/2022</t>
  </si>
  <si>
    <t>212 del 01/06/2022</t>
  </si>
  <si>
    <t>130/P del 31/05/2022</t>
  </si>
  <si>
    <t>131/P del 31/05/2022</t>
  </si>
  <si>
    <t>129/P del 31/05/2022</t>
  </si>
  <si>
    <t>127/P del 31/05/2022</t>
  </si>
  <si>
    <t>126/P del 31/05/2022</t>
  </si>
  <si>
    <t>128/P del 31/05/2022</t>
  </si>
  <si>
    <t>125/P del 31/05/2022</t>
  </si>
  <si>
    <t>124/P del 31/05/2022</t>
  </si>
  <si>
    <t>121/P del 31/05/2022</t>
  </si>
  <si>
    <t>123/P del 31/05/2022</t>
  </si>
  <si>
    <t>122/P del 31/05/2022</t>
  </si>
  <si>
    <t>120/P del 31/05/2022</t>
  </si>
  <si>
    <t>119/P del 31/05/2022</t>
  </si>
  <si>
    <t>104PA del 29/04/2022</t>
  </si>
  <si>
    <t>FPA 255/22 del 10/06/2022</t>
  </si>
  <si>
    <t>8PA/2022 del 11/05/2022</t>
  </si>
  <si>
    <t>0/1532 del 21/06/2022</t>
  </si>
  <si>
    <t>332 del 23/06/2022</t>
  </si>
  <si>
    <t>1/E del 13/07/2022</t>
  </si>
  <si>
    <t>27 del 28/06/2022</t>
  </si>
  <si>
    <t>182/P del 29/06/2022</t>
  </si>
  <si>
    <t>100562 del 30/06/2022</t>
  </si>
  <si>
    <t>3E del 21/06/2022</t>
  </si>
  <si>
    <t>5E del 22/06/2022</t>
  </si>
  <si>
    <t>4E del 22/06/2022</t>
  </si>
  <si>
    <t>V3-21401 del 25/07/2022</t>
  </si>
  <si>
    <t>V3-20845 del 13/07/2022</t>
  </si>
  <si>
    <t>924 del 30/06/2022</t>
  </si>
  <si>
    <t>22601892 del 05/07/2022</t>
  </si>
  <si>
    <t>JFF21124 del 16/06/2022</t>
  </si>
  <si>
    <t>118588 del 31/07/2022</t>
  </si>
  <si>
    <t>RIMS_2022_0004723 del 08/09/2022</t>
  </si>
  <si>
    <t>RIMS_2022_0004766 del 13/09/2022</t>
  </si>
  <si>
    <t>E229-2022 del 15/07/2022</t>
  </si>
  <si>
    <t>136750 del 31/08/2022</t>
  </si>
  <si>
    <t>2022-V4-2200056 del 22/06/2022</t>
  </si>
  <si>
    <t>51/V2 del 01/09/2022</t>
  </si>
  <si>
    <t>221255/E del 14/09/2022</t>
  </si>
  <si>
    <t>289 del 28/09/2022</t>
  </si>
  <si>
    <t>2435 del 03/10/2022</t>
  </si>
  <si>
    <t>2390 del 30/09/2022</t>
  </si>
  <si>
    <t>44/P del 27/09/2022</t>
  </si>
  <si>
    <t>1</t>
  </si>
  <si>
    <t>4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</si>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</sst>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122</v>
      </c>
      <c r="B9" s="35"/>
      <c r="C9" s="34">
        <f>SUM(C13:C16)</f>
        <v>95817.98000000001</v>
      </c>
      <c r="D9" s="35"/>
      <c r="E9" s="40">
        <f>('Trimestre 1'!H1+'Trimestre 2'!H1+'Trimestre 3'!H1+'Trimestre 4'!H1)/C9</f>
        <v>11.916162916396278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20</v>
      </c>
      <c r="C13" s="29">
        <f>'Trimestre 1'!B1</f>
        <v>27059.970000000005</v>
      </c>
      <c r="D13" s="29">
        <f>'Trimestre 1'!G1</f>
        <v>-19.599520620311104</v>
      </c>
      <c r="E13" s="29">
        <v>87.44</v>
      </c>
      <c r="F13" s="33" t="s">
        <v>142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76</v>
      </c>
      <c r="C14" s="29">
        <f>'Trimestre 2'!B1</f>
        <v>51410.590000000011</v>
      </c>
      <c r="D14" s="29">
        <f>'Trimestre 2'!G1</f>
        <v>33.051620103951343</v>
      </c>
      <c r="E14" s="29">
        <v>135075.18</v>
      </c>
      <c r="F14" s="33" t="s">
        <v>143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18</v>
      </c>
      <c r="C15" s="29">
        <f>'Trimestre 3'!B1</f>
        <v>6383.94</v>
      </c>
      <c r="D15" s="29">
        <f>'Trimestre 3'!G1</f>
        <v>2.7999088337296398</v>
      </c>
      <c r="E15" s="29">
        <v>182869.34</v>
      </c>
      <c r="F15" s="33" t="s">
        <v>144</v>
      </c>
    </row>
    <row r="16" spans="1:11" ht="21.75" customHeight="1" x14ac:dyDescent="0.25">
      <c r="A16" s="28" t="s">
        <v>16</v>
      </c>
      <c r="B16" s="17">
        <f>'Trimestre 4'!C1</f>
        <v>8</v>
      </c>
      <c r="C16" s="29">
        <f>'Trimestre 4'!B1</f>
        <v>10963.48</v>
      </c>
      <c r="D16" s="29">
        <f>'Trimestre 4'!G1</f>
        <v>-4.0983921163718096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27059.970000000005</v>
      </c>
      <c r="C1">
        <f>COUNTA(A4:A353)</f>
        <v>20</v>
      </c>
      <c r="G1" s="16">
        <f>IF(B1&lt;&gt;0,H1/B1,0)</f>
        <v>-19.599520620311104</v>
      </c>
      <c r="H1" s="15">
        <f>SUM(H4:H353)</f>
        <v>-530362.43999999994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440</v>
      </c>
      <c r="C4" s="13">
        <v>44603</v>
      </c>
      <c r="D4" s="13">
        <v>44593</v>
      </c>
      <c r="E4" s="13"/>
      <c r="F4" s="13"/>
      <c r="G4" s="1">
        <f>D4-C4-(F4-E4)</f>
        <v>-10</v>
      </c>
      <c r="H4" s="12">
        <f>B4*G4</f>
        <v>-4400</v>
      </c>
    </row>
    <row r="5" spans="1:8" x14ac:dyDescent="0.25">
      <c r="A5" s="19" t="s">
        <v>23</v>
      </c>
      <c r="B5" s="12">
        <v>583</v>
      </c>
      <c r="C5" s="13">
        <v>44603</v>
      </c>
      <c r="D5" s="13">
        <v>44593</v>
      </c>
      <c r="E5" s="13"/>
      <c r="F5" s="13"/>
      <c r="G5" s="1">
        <f t="shared" ref="G5:G68" si="0">D5-C5-(F5-E5)</f>
        <v>-10</v>
      </c>
      <c r="H5" s="12">
        <f t="shared" ref="H5:H68" si="1">B5*G5</f>
        <v>-5830</v>
      </c>
    </row>
    <row r="6" spans="1:8" x14ac:dyDescent="0.25">
      <c r="A6" s="19" t="s">
        <v>24</v>
      </c>
      <c r="B6" s="12">
        <v>5215.2</v>
      </c>
      <c r="C6" s="13">
        <v>44603</v>
      </c>
      <c r="D6" s="13">
        <v>44593</v>
      </c>
      <c r="E6" s="13"/>
      <c r="F6" s="13"/>
      <c r="G6" s="1">
        <f t="shared" si="0"/>
        <v>-10</v>
      </c>
      <c r="H6" s="12">
        <f t="shared" si="1"/>
        <v>-52152</v>
      </c>
    </row>
    <row r="7" spans="1:8" x14ac:dyDescent="0.25">
      <c r="A7" s="19" t="s">
        <v>25</v>
      </c>
      <c r="B7" s="12">
        <v>1270</v>
      </c>
      <c r="C7" s="13">
        <v>44605</v>
      </c>
      <c r="D7" s="13">
        <v>44593</v>
      </c>
      <c r="E7" s="13"/>
      <c r="F7" s="13"/>
      <c r="G7" s="1">
        <f t="shared" si="0"/>
        <v>-12</v>
      </c>
      <c r="H7" s="12">
        <f t="shared" si="1"/>
        <v>-15240</v>
      </c>
    </row>
    <row r="8" spans="1:8" x14ac:dyDescent="0.25">
      <c r="A8" s="19" t="s">
        <v>26</v>
      </c>
      <c r="B8" s="12">
        <v>2650</v>
      </c>
      <c r="C8" s="13">
        <v>44610</v>
      </c>
      <c r="D8" s="13">
        <v>44593</v>
      </c>
      <c r="E8" s="13"/>
      <c r="F8" s="13"/>
      <c r="G8" s="1">
        <f t="shared" si="0"/>
        <v>-17</v>
      </c>
      <c r="H8" s="12">
        <f t="shared" si="1"/>
        <v>-45050</v>
      </c>
    </row>
    <row r="9" spans="1:8" x14ac:dyDescent="0.25">
      <c r="A9" s="19" t="s">
        <v>27</v>
      </c>
      <c r="B9" s="12">
        <v>100</v>
      </c>
      <c r="C9" s="13">
        <v>44615</v>
      </c>
      <c r="D9" s="13">
        <v>44593</v>
      </c>
      <c r="E9" s="13"/>
      <c r="F9" s="13"/>
      <c r="G9" s="1">
        <f t="shared" si="0"/>
        <v>-22</v>
      </c>
      <c r="H9" s="12">
        <f t="shared" si="1"/>
        <v>-2200</v>
      </c>
    </row>
    <row r="10" spans="1:8" x14ac:dyDescent="0.25">
      <c r="A10" s="19" t="s">
        <v>28</v>
      </c>
      <c r="B10" s="12">
        <v>440</v>
      </c>
      <c r="C10" s="13">
        <v>44657</v>
      </c>
      <c r="D10" s="13">
        <v>44613</v>
      </c>
      <c r="E10" s="13"/>
      <c r="F10" s="13"/>
      <c r="G10" s="1">
        <f t="shared" si="0"/>
        <v>-44</v>
      </c>
      <c r="H10" s="12">
        <f t="shared" si="1"/>
        <v>-19360</v>
      </c>
    </row>
    <row r="11" spans="1:8" x14ac:dyDescent="0.25">
      <c r="A11" s="19" t="s">
        <v>29</v>
      </c>
      <c r="B11" s="12">
        <v>840</v>
      </c>
      <c r="C11" s="13">
        <v>44616</v>
      </c>
      <c r="D11" s="13">
        <v>44613</v>
      </c>
      <c r="E11" s="13"/>
      <c r="F11" s="13"/>
      <c r="G11" s="1">
        <f t="shared" si="0"/>
        <v>-3</v>
      </c>
      <c r="H11" s="12">
        <f t="shared" si="1"/>
        <v>-2520</v>
      </c>
    </row>
    <row r="12" spans="1:8" x14ac:dyDescent="0.25">
      <c r="A12" s="19" t="s">
        <v>30</v>
      </c>
      <c r="B12" s="12">
        <v>600</v>
      </c>
      <c r="C12" s="13">
        <v>44616</v>
      </c>
      <c r="D12" s="13">
        <v>44613</v>
      </c>
      <c r="E12" s="13"/>
      <c r="F12" s="13"/>
      <c r="G12" s="1">
        <f t="shared" si="0"/>
        <v>-3</v>
      </c>
      <c r="H12" s="12">
        <f t="shared" si="1"/>
        <v>-1800</v>
      </c>
    </row>
    <row r="13" spans="1:8" x14ac:dyDescent="0.25">
      <c r="A13" s="19" t="s">
        <v>31</v>
      </c>
      <c r="B13" s="12">
        <v>150</v>
      </c>
      <c r="C13" s="13">
        <v>44636</v>
      </c>
      <c r="D13" s="13">
        <v>44636</v>
      </c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 t="s">
        <v>32</v>
      </c>
      <c r="B14" s="12">
        <v>440</v>
      </c>
      <c r="C14" s="13">
        <v>44657</v>
      </c>
      <c r="D14" s="13">
        <v>44636</v>
      </c>
      <c r="E14" s="13"/>
      <c r="F14" s="13"/>
      <c r="G14" s="1">
        <f t="shared" si="0"/>
        <v>-21</v>
      </c>
      <c r="H14" s="12">
        <f t="shared" si="1"/>
        <v>-9240</v>
      </c>
    </row>
    <row r="15" spans="1:8" x14ac:dyDescent="0.25">
      <c r="A15" s="19" t="s">
        <v>33</v>
      </c>
      <c r="B15" s="12">
        <v>378</v>
      </c>
      <c r="C15" s="13">
        <v>44657</v>
      </c>
      <c r="D15" s="13">
        <v>44636</v>
      </c>
      <c r="E15" s="13"/>
      <c r="F15" s="13"/>
      <c r="G15" s="1">
        <f t="shared" si="0"/>
        <v>-21</v>
      </c>
      <c r="H15" s="12">
        <f t="shared" si="1"/>
        <v>-7938</v>
      </c>
    </row>
    <row r="16" spans="1:8" x14ac:dyDescent="0.25">
      <c r="A16" s="19" t="s">
        <v>34</v>
      </c>
      <c r="B16" s="12">
        <v>728.1</v>
      </c>
      <c r="C16" s="13">
        <v>44657</v>
      </c>
      <c r="D16" s="13">
        <v>44636</v>
      </c>
      <c r="E16" s="13"/>
      <c r="F16" s="13"/>
      <c r="G16" s="1">
        <f t="shared" si="0"/>
        <v>-21</v>
      </c>
      <c r="H16" s="12">
        <f t="shared" si="1"/>
        <v>-15290.1</v>
      </c>
    </row>
    <row r="17" spans="1:8" x14ac:dyDescent="0.25">
      <c r="A17" s="19" t="s">
        <v>35</v>
      </c>
      <c r="B17" s="12">
        <v>93.18</v>
      </c>
      <c r="C17" s="13">
        <v>44625</v>
      </c>
      <c r="D17" s="13">
        <v>44636</v>
      </c>
      <c r="E17" s="13"/>
      <c r="F17" s="13"/>
      <c r="G17" s="1">
        <f t="shared" si="0"/>
        <v>11</v>
      </c>
      <c r="H17" s="12">
        <f t="shared" si="1"/>
        <v>1024.98</v>
      </c>
    </row>
    <row r="18" spans="1:8" x14ac:dyDescent="0.25">
      <c r="A18" s="19" t="s">
        <v>36</v>
      </c>
      <c r="B18" s="12">
        <v>2680</v>
      </c>
      <c r="C18" s="13">
        <v>44664</v>
      </c>
      <c r="D18" s="13">
        <v>44636</v>
      </c>
      <c r="E18" s="13"/>
      <c r="F18" s="13"/>
      <c r="G18" s="1">
        <f t="shared" si="0"/>
        <v>-28</v>
      </c>
      <c r="H18" s="12">
        <f t="shared" si="1"/>
        <v>-75040</v>
      </c>
    </row>
    <row r="19" spans="1:8" x14ac:dyDescent="0.25">
      <c r="A19" s="19" t="s">
        <v>37</v>
      </c>
      <c r="B19" s="12">
        <v>2879</v>
      </c>
      <c r="C19" s="13">
        <v>44671</v>
      </c>
      <c r="D19" s="13">
        <v>44645</v>
      </c>
      <c r="E19" s="13"/>
      <c r="F19" s="13"/>
      <c r="G19" s="1">
        <f t="shared" si="0"/>
        <v>-26</v>
      </c>
      <c r="H19" s="12">
        <f t="shared" si="1"/>
        <v>-74854</v>
      </c>
    </row>
    <row r="20" spans="1:8" x14ac:dyDescent="0.25">
      <c r="A20" s="19" t="s">
        <v>38</v>
      </c>
      <c r="B20" s="12">
        <v>720</v>
      </c>
      <c r="C20" s="13">
        <v>44671</v>
      </c>
      <c r="D20" s="13">
        <v>44645</v>
      </c>
      <c r="E20" s="13"/>
      <c r="F20" s="13"/>
      <c r="G20" s="1">
        <f t="shared" si="0"/>
        <v>-26</v>
      </c>
      <c r="H20" s="12">
        <f t="shared" si="1"/>
        <v>-18720</v>
      </c>
    </row>
    <row r="21" spans="1:8" x14ac:dyDescent="0.25">
      <c r="A21" s="19" t="s">
        <v>39</v>
      </c>
      <c r="B21" s="12">
        <v>4429</v>
      </c>
      <c r="C21" s="13">
        <v>44671</v>
      </c>
      <c r="D21" s="13">
        <v>44645</v>
      </c>
      <c r="E21" s="13"/>
      <c r="F21" s="13"/>
      <c r="G21" s="1">
        <f t="shared" si="0"/>
        <v>-26</v>
      </c>
      <c r="H21" s="12">
        <f t="shared" si="1"/>
        <v>-115154</v>
      </c>
    </row>
    <row r="22" spans="1:8" x14ac:dyDescent="0.25">
      <c r="A22" s="19" t="s">
        <v>40</v>
      </c>
      <c r="B22" s="12">
        <v>2317.29</v>
      </c>
      <c r="C22" s="13">
        <v>44676</v>
      </c>
      <c r="D22" s="13">
        <v>44648</v>
      </c>
      <c r="E22" s="13"/>
      <c r="F22" s="13"/>
      <c r="G22" s="1">
        <f t="shared" si="0"/>
        <v>-28</v>
      </c>
      <c r="H22" s="12">
        <f t="shared" si="1"/>
        <v>-64884.119999999995</v>
      </c>
    </row>
    <row r="23" spans="1:8" x14ac:dyDescent="0.25">
      <c r="A23" s="19" t="s">
        <v>36</v>
      </c>
      <c r="B23" s="12">
        <v>107.2</v>
      </c>
      <c r="C23" s="13">
        <v>44664</v>
      </c>
      <c r="D23" s="13">
        <v>44648</v>
      </c>
      <c r="E23" s="13"/>
      <c r="F23" s="13"/>
      <c r="G23" s="1">
        <f t="shared" si="0"/>
        <v>-16</v>
      </c>
      <c r="H23" s="12">
        <f t="shared" si="1"/>
        <v>-1715.2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51410.590000000011</v>
      </c>
      <c r="C1">
        <f>COUNTA(A4:A353)</f>
        <v>76</v>
      </c>
      <c r="G1" s="16">
        <f>IF(B1&lt;&gt;0,H1/B1,0)</f>
        <v>33.051620103951343</v>
      </c>
      <c r="H1" s="15">
        <f>SUM(H4:H353)</f>
        <v>1699203.2900000003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41</v>
      </c>
      <c r="B4" s="12">
        <v>300</v>
      </c>
      <c r="C4" s="13">
        <v>44673</v>
      </c>
      <c r="D4" s="13">
        <v>44662</v>
      </c>
      <c r="E4" s="13"/>
      <c r="F4" s="13"/>
      <c r="G4" s="1">
        <f>D4-C4-(F4-E4)</f>
        <v>-11</v>
      </c>
      <c r="H4" s="12">
        <f>B4*G4</f>
        <v>-3300</v>
      </c>
    </row>
    <row r="5" spans="1:8" x14ac:dyDescent="0.25">
      <c r="A5" s="19" t="s">
        <v>42</v>
      </c>
      <c r="B5" s="12">
        <v>55.66</v>
      </c>
      <c r="C5" s="13">
        <v>44664</v>
      </c>
      <c r="D5" s="13">
        <v>44662</v>
      </c>
      <c r="E5" s="13"/>
      <c r="F5" s="13"/>
      <c r="G5" s="1">
        <f t="shared" ref="G5:G68" si="0">D5-C5-(F5-E5)</f>
        <v>-2</v>
      </c>
      <c r="H5" s="12">
        <f t="shared" ref="H5:H68" si="1">B5*G5</f>
        <v>-111.32</v>
      </c>
    </row>
    <row r="6" spans="1:8" x14ac:dyDescent="0.25">
      <c r="A6" s="19" t="s">
        <v>43</v>
      </c>
      <c r="B6" s="12">
        <v>1140.05</v>
      </c>
      <c r="C6" s="13">
        <v>44668</v>
      </c>
      <c r="D6" s="13">
        <v>44662</v>
      </c>
      <c r="E6" s="13"/>
      <c r="F6" s="13"/>
      <c r="G6" s="1">
        <f t="shared" si="0"/>
        <v>-6</v>
      </c>
      <c r="H6" s="12">
        <f t="shared" si="1"/>
        <v>-6840.2999999999993</v>
      </c>
    </row>
    <row r="7" spans="1:8" x14ac:dyDescent="0.25">
      <c r="A7" s="19" t="s">
        <v>44</v>
      </c>
      <c r="B7" s="12">
        <v>49</v>
      </c>
      <c r="C7" s="13">
        <v>44665</v>
      </c>
      <c r="D7" s="13">
        <v>44662</v>
      </c>
      <c r="E7" s="13"/>
      <c r="F7" s="13"/>
      <c r="G7" s="1">
        <f t="shared" si="0"/>
        <v>-3</v>
      </c>
      <c r="H7" s="12">
        <f t="shared" si="1"/>
        <v>-147</v>
      </c>
    </row>
    <row r="8" spans="1:8" x14ac:dyDescent="0.25">
      <c r="A8" s="19" t="s">
        <v>45</v>
      </c>
      <c r="B8" s="12">
        <v>200</v>
      </c>
      <c r="C8" s="13">
        <v>44704</v>
      </c>
      <c r="D8" s="13">
        <v>44678</v>
      </c>
      <c r="E8" s="13"/>
      <c r="F8" s="13"/>
      <c r="G8" s="1">
        <f t="shared" si="0"/>
        <v>-26</v>
      </c>
      <c r="H8" s="12">
        <f t="shared" si="1"/>
        <v>-5200</v>
      </c>
    </row>
    <row r="9" spans="1:8" x14ac:dyDescent="0.25">
      <c r="A9" s="19" t="s">
        <v>46</v>
      </c>
      <c r="B9" s="12">
        <v>320</v>
      </c>
      <c r="C9" s="13">
        <v>44693</v>
      </c>
      <c r="D9" s="13">
        <v>44678</v>
      </c>
      <c r="E9" s="13"/>
      <c r="F9" s="13"/>
      <c r="G9" s="1">
        <f t="shared" si="0"/>
        <v>-15</v>
      </c>
      <c r="H9" s="12">
        <f t="shared" si="1"/>
        <v>-4800</v>
      </c>
    </row>
    <row r="10" spans="1:8" x14ac:dyDescent="0.25">
      <c r="A10" s="19" t="s">
        <v>47</v>
      </c>
      <c r="B10" s="12">
        <v>468.85</v>
      </c>
      <c r="C10" s="13">
        <v>44703</v>
      </c>
      <c r="D10" s="13">
        <v>44678</v>
      </c>
      <c r="E10" s="13"/>
      <c r="F10" s="13"/>
      <c r="G10" s="1">
        <f t="shared" si="0"/>
        <v>-25</v>
      </c>
      <c r="H10" s="12">
        <f t="shared" si="1"/>
        <v>-11721.25</v>
      </c>
    </row>
    <row r="11" spans="1:8" x14ac:dyDescent="0.25">
      <c r="A11" s="19" t="s">
        <v>48</v>
      </c>
      <c r="B11" s="12">
        <v>900</v>
      </c>
      <c r="C11" s="13">
        <v>44693</v>
      </c>
      <c r="D11" s="13">
        <v>44678</v>
      </c>
      <c r="E11" s="13"/>
      <c r="F11" s="13"/>
      <c r="G11" s="1">
        <f t="shared" si="0"/>
        <v>-15</v>
      </c>
      <c r="H11" s="12">
        <f t="shared" si="1"/>
        <v>-13500</v>
      </c>
    </row>
    <row r="12" spans="1:8" x14ac:dyDescent="0.25">
      <c r="A12" s="19" t="s">
        <v>49</v>
      </c>
      <c r="B12" s="12">
        <v>163.77000000000001</v>
      </c>
      <c r="C12" s="13">
        <v>44675</v>
      </c>
      <c r="D12" s="13">
        <v>44678</v>
      </c>
      <c r="E12" s="13"/>
      <c r="F12" s="13"/>
      <c r="G12" s="1">
        <f t="shared" si="0"/>
        <v>3</v>
      </c>
      <c r="H12" s="12">
        <f t="shared" si="1"/>
        <v>491.31000000000006</v>
      </c>
    </row>
    <row r="13" spans="1:8" x14ac:dyDescent="0.25">
      <c r="A13" s="19" t="s">
        <v>50</v>
      </c>
      <c r="B13" s="12">
        <v>440</v>
      </c>
      <c r="C13" s="13">
        <v>44693</v>
      </c>
      <c r="D13" s="13">
        <v>44678</v>
      </c>
      <c r="E13" s="13"/>
      <c r="F13" s="13"/>
      <c r="G13" s="1">
        <f t="shared" si="0"/>
        <v>-15</v>
      </c>
      <c r="H13" s="12">
        <f t="shared" si="1"/>
        <v>-6600</v>
      </c>
    </row>
    <row r="14" spans="1:8" x14ac:dyDescent="0.25">
      <c r="A14" s="19" t="s">
        <v>51</v>
      </c>
      <c r="B14" s="12">
        <v>316.8</v>
      </c>
      <c r="C14" s="13">
        <v>44668</v>
      </c>
      <c r="D14" s="13">
        <v>44678</v>
      </c>
      <c r="E14" s="13"/>
      <c r="F14" s="13"/>
      <c r="G14" s="1">
        <f t="shared" si="0"/>
        <v>10</v>
      </c>
      <c r="H14" s="12">
        <f t="shared" si="1"/>
        <v>3168</v>
      </c>
    </row>
    <row r="15" spans="1:8" x14ac:dyDescent="0.25">
      <c r="A15" s="19" t="s">
        <v>52</v>
      </c>
      <c r="B15" s="12">
        <v>700</v>
      </c>
      <c r="C15" s="13">
        <v>44693</v>
      </c>
      <c r="D15" s="13">
        <v>44678</v>
      </c>
      <c r="E15" s="13"/>
      <c r="F15" s="13"/>
      <c r="G15" s="1">
        <f t="shared" si="0"/>
        <v>-15</v>
      </c>
      <c r="H15" s="12">
        <f t="shared" si="1"/>
        <v>-10500</v>
      </c>
    </row>
    <row r="16" spans="1:8" x14ac:dyDescent="0.25">
      <c r="A16" s="19" t="s">
        <v>53</v>
      </c>
      <c r="B16" s="12">
        <v>312</v>
      </c>
      <c r="C16" s="13">
        <v>44714</v>
      </c>
      <c r="D16" s="13">
        <v>44691</v>
      </c>
      <c r="E16" s="13"/>
      <c r="F16" s="13"/>
      <c r="G16" s="1">
        <f t="shared" si="0"/>
        <v>-23</v>
      </c>
      <c r="H16" s="12">
        <f t="shared" si="1"/>
        <v>-7176</v>
      </c>
    </row>
    <row r="17" spans="1:8" x14ac:dyDescent="0.25">
      <c r="A17" s="19" t="s">
        <v>54</v>
      </c>
      <c r="B17" s="12">
        <v>278.70999999999998</v>
      </c>
      <c r="C17" s="13">
        <v>44693</v>
      </c>
      <c r="D17" s="13">
        <v>44691</v>
      </c>
      <c r="E17" s="13"/>
      <c r="F17" s="13"/>
      <c r="G17" s="1">
        <f t="shared" si="0"/>
        <v>-2</v>
      </c>
      <c r="H17" s="12">
        <f t="shared" si="1"/>
        <v>-557.41999999999996</v>
      </c>
    </row>
    <row r="18" spans="1:8" x14ac:dyDescent="0.25">
      <c r="A18" s="19" t="s">
        <v>55</v>
      </c>
      <c r="B18" s="12">
        <v>43.78</v>
      </c>
      <c r="C18" s="13">
        <v>44704</v>
      </c>
      <c r="D18" s="13">
        <v>44691</v>
      </c>
      <c r="E18" s="13"/>
      <c r="F18" s="13"/>
      <c r="G18" s="1">
        <f t="shared" si="0"/>
        <v>-13</v>
      </c>
      <c r="H18" s="12">
        <f t="shared" si="1"/>
        <v>-569.14</v>
      </c>
    </row>
    <row r="19" spans="1:8" x14ac:dyDescent="0.25">
      <c r="A19" s="19" t="s">
        <v>56</v>
      </c>
      <c r="B19" s="12">
        <v>230</v>
      </c>
      <c r="C19" s="13">
        <v>44714</v>
      </c>
      <c r="D19" s="13">
        <v>44691</v>
      </c>
      <c r="E19" s="13"/>
      <c r="F19" s="13"/>
      <c r="G19" s="1">
        <f t="shared" si="0"/>
        <v>-23</v>
      </c>
      <c r="H19" s="12">
        <f t="shared" si="1"/>
        <v>-5290</v>
      </c>
    </row>
    <row r="20" spans="1:8" x14ac:dyDescent="0.25">
      <c r="A20" s="19" t="s">
        <v>57</v>
      </c>
      <c r="B20" s="12">
        <v>360</v>
      </c>
      <c r="C20" s="13">
        <v>44717</v>
      </c>
      <c r="D20" s="13">
        <v>44691</v>
      </c>
      <c r="E20" s="13"/>
      <c r="F20" s="13"/>
      <c r="G20" s="1">
        <f t="shared" si="0"/>
        <v>-26</v>
      </c>
      <c r="H20" s="12">
        <f t="shared" si="1"/>
        <v>-9360</v>
      </c>
    </row>
    <row r="21" spans="1:8" x14ac:dyDescent="0.25">
      <c r="A21" s="19" t="s">
        <v>58</v>
      </c>
      <c r="B21" s="12">
        <v>2200</v>
      </c>
      <c r="C21" s="13">
        <v>44636</v>
      </c>
      <c r="D21" s="13">
        <v>44691</v>
      </c>
      <c r="E21" s="13"/>
      <c r="F21" s="13"/>
      <c r="G21" s="1">
        <f t="shared" si="0"/>
        <v>55</v>
      </c>
      <c r="H21" s="12">
        <f t="shared" si="1"/>
        <v>121000</v>
      </c>
    </row>
    <row r="22" spans="1:8" x14ac:dyDescent="0.25">
      <c r="A22" s="19" t="s">
        <v>59</v>
      </c>
      <c r="B22" s="12">
        <v>1100</v>
      </c>
      <c r="C22" s="13">
        <v>44648</v>
      </c>
      <c r="D22" s="13">
        <v>44691</v>
      </c>
      <c r="E22" s="13"/>
      <c r="F22" s="13"/>
      <c r="G22" s="1">
        <f t="shared" si="0"/>
        <v>43</v>
      </c>
      <c r="H22" s="12">
        <f t="shared" si="1"/>
        <v>47300</v>
      </c>
    </row>
    <row r="23" spans="1:8" x14ac:dyDescent="0.25">
      <c r="A23" s="19" t="s">
        <v>60</v>
      </c>
      <c r="B23" s="12">
        <v>316</v>
      </c>
      <c r="C23" s="13">
        <v>44732</v>
      </c>
      <c r="D23" s="13">
        <v>44706</v>
      </c>
      <c r="E23" s="13"/>
      <c r="F23" s="13"/>
      <c r="G23" s="1">
        <f t="shared" si="0"/>
        <v>-26</v>
      </c>
      <c r="H23" s="12">
        <f t="shared" si="1"/>
        <v>-8216</v>
      </c>
    </row>
    <row r="24" spans="1:8" x14ac:dyDescent="0.25">
      <c r="A24" s="19" t="s">
        <v>61</v>
      </c>
      <c r="B24" s="12">
        <v>757.5</v>
      </c>
      <c r="C24" s="13">
        <v>44710</v>
      </c>
      <c r="D24" s="13">
        <v>44706</v>
      </c>
      <c r="E24" s="13"/>
      <c r="F24" s="13"/>
      <c r="G24" s="1">
        <f t="shared" si="0"/>
        <v>-4</v>
      </c>
      <c r="H24" s="12">
        <f t="shared" si="1"/>
        <v>-3030</v>
      </c>
    </row>
    <row r="25" spans="1:8" x14ac:dyDescent="0.25">
      <c r="A25" s="19" t="s">
        <v>62</v>
      </c>
      <c r="B25" s="12">
        <v>454.1</v>
      </c>
      <c r="C25" s="13">
        <v>44731</v>
      </c>
      <c r="D25" s="13">
        <v>44706</v>
      </c>
      <c r="E25" s="13"/>
      <c r="F25" s="13"/>
      <c r="G25" s="1">
        <f t="shared" si="0"/>
        <v>-25</v>
      </c>
      <c r="H25" s="12">
        <f t="shared" si="1"/>
        <v>-11352.5</v>
      </c>
    </row>
    <row r="26" spans="1:8" x14ac:dyDescent="0.25">
      <c r="A26" s="19" t="s">
        <v>63</v>
      </c>
      <c r="B26" s="12">
        <v>45</v>
      </c>
      <c r="C26" s="13">
        <v>44710</v>
      </c>
      <c r="D26" s="13">
        <v>44706</v>
      </c>
      <c r="E26" s="13"/>
      <c r="F26" s="13"/>
      <c r="G26" s="1">
        <f t="shared" si="0"/>
        <v>-4</v>
      </c>
      <c r="H26" s="12">
        <f t="shared" si="1"/>
        <v>-180</v>
      </c>
    </row>
    <row r="27" spans="1:8" x14ac:dyDescent="0.25">
      <c r="A27" s="19" t="s">
        <v>64</v>
      </c>
      <c r="B27" s="12">
        <v>605.5</v>
      </c>
      <c r="C27" s="13">
        <v>44727</v>
      </c>
      <c r="D27" s="13">
        <v>44706</v>
      </c>
      <c r="E27" s="13"/>
      <c r="F27" s="13"/>
      <c r="G27" s="1">
        <f t="shared" si="0"/>
        <v>-21</v>
      </c>
      <c r="H27" s="12">
        <f t="shared" si="1"/>
        <v>-12715.5</v>
      </c>
    </row>
    <row r="28" spans="1:8" x14ac:dyDescent="0.25">
      <c r="A28" s="19" t="s">
        <v>65</v>
      </c>
      <c r="B28" s="12">
        <v>1408.82</v>
      </c>
      <c r="C28" s="13">
        <v>44731</v>
      </c>
      <c r="D28" s="13">
        <v>44706</v>
      </c>
      <c r="E28" s="13"/>
      <c r="F28" s="13"/>
      <c r="G28" s="1">
        <f t="shared" si="0"/>
        <v>-25</v>
      </c>
      <c r="H28" s="12">
        <f t="shared" si="1"/>
        <v>-35220.5</v>
      </c>
    </row>
    <row r="29" spans="1:8" x14ac:dyDescent="0.25">
      <c r="A29" s="19" t="s">
        <v>66</v>
      </c>
      <c r="B29" s="12">
        <v>636.36</v>
      </c>
      <c r="C29" s="13">
        <v>44717</v>
      </c>
      <c r="D29" s="13">
        <v>44716</v>
      </c>
      <c r="E29" s="13"/>
      <c r="F29" s="13"/>
      <c r="G29" s="1">
        <f t="shared" si="0"/>
        <v>-1</v>
      </c>
      <c r="H29" s="12">
        <f t="shared" si="1"/>
        <v>-636.36</v>
      </c>
    </row>
    <row r="30" spans="1:8" x14ac:dyDescent="0.25">
      <c r="A30" s="19" t="s">
        <v>67</v>
      </c>
      <c r="B30" s="12">
        <v>254.55</v>
      </c>
      <c r="C30" s="13">
        <v>44717</v>
      </c>
      <c r="D30" s="13">
        <v>44716</v>
      </c>
      <c r="E30" s="13"/>
      <c r="F30" s="13"/>
      <c r="G30" s="1">
        <f t="shared" si="0"/>
        <v>-1</v>
      </c>
      <c r="H30" s="12">
        <f t="shared" si="1"/>
        <v>-254.55</v>
      </c>
    </row>
    <row r="31" spans="1:8" x14ac:dyDescent="0.25">
      <c r="A31" s="19" t="s">
        <v>68</v>
      </c>
      <c r="B31" s="12">
        <v>345.45</v>
      </c>
      <c r="C31" s="13">
        <v>44717</v>
      </c>
      <c r="D31" s="13">
        <v>44716</v>
      </c>
      <c r="E31" s="13"/>
      <c r="F31" s="13"/>
      <c r="G31" s="1">
        <f t="shared" si="0"/>
        <v>-1</v>
      </c>
      <c r="H31" s="12">
        <f t="shared" si="1"/>
        <v>-345.45</v>
      </c>
    </row>
    <row r="32" spans="1:8" x14ac:dyDescent="0.25">
      <c r="A32" s="19" t="s">
        <v>69</v>
      </c>
      <c r="B32" s="12">
        <v>850</v>
      </c>
      <c r="C32" s="13">
        <v>44717</v>
      </c>
      <c r="D32" s="13">
        <v>44716</v>
      </c>
      <c r="E32" s="13"/>
      <c r="F32" s="13"/>
      <c r="G32" s="1">
        <f t="shared" si="0"/>
        <v>-1</v>
      </c>
      <c r="H32" s="12">
        <f t="shared" si="1"/>
        <v>-850</v>
      </c>
    </row>
    <row r="33" spans="1:8" x14ac:dyDescent="0.25">
      <c r="A33" s="19" t="s">
        <v>70</v>
      </c>
      <c r="B33" s="12">
        <v>600</v>
      </c>
      <c r="C33" s="13">
        <v>44717</v>
      </c>
      <c r="D33" s="13">
        <v>44716</v>
      </c>
      <c r="E33" s="13"/>
      <c r="F33" s="13"/>
      <c r="G33" s="1">
        <f t="shared" si="0"/>
        <v>-1</v>
      </c>
      <c r="H33" s="12">
        <f t="shared" si="1"/>
        <v>-600</v>
      </c>
    </row>
    <row r="34" spans="1:8" x14ac:dyDescent="0.25">
      <c r="A34" s="19" t="s">
        <v>71</v>
      </c>
      <c r="B34" s="12">
        <v>200</v>
      </c>
      <c r="C34" s="13">
        <v>44703</v>
      </c>
      <c r="D34" s="13">
        <v>44716</v>
      </c>
      <c r="E34" s="13"/>
      <c r="F34" s="13"/>
      <c r="G34" s="1">
        <f t="shared" si="0"/>
        <v>13</v>
      </c>
      <c r="H34" s="12">
        <f t="shared" si="1"/>
        <v>2600</v>
      </c>
    </row>
    <row r="35" spans="1:8" x14ac:dyDescent="0.25">
      <c r="A35" s="19" t="s">
        <v>72</v>
      </c>
      <c r="B35" s="12">
        <v>1192</v>
      </c>
      <c r="C35" s="13">
        <v>44732</v>
      </c>
      <c r="D35" s="13">
        <v>44716</v>
      </c>
      <c r="E35" s="13"/>
      <c r="F35" s="13"/>
      <c r="G35" s="1">
        <f t="shared" si="0"/>
        <v>-16</v>
      </c>
      <c r="H35" s="12">
        <f t="shared" si="1"/>
        <v>-19072</v>
      </c>
    </row>
    <row r="36" spans="1:8" x14ac:dyDescent="0.25">
      <c r="A36" s="19" t="s">
        <v>73</v>
      </c>
      <c r="B36" s="12">
        <v>218.52</v>
      </c>
      <c r="C36" s="13">
        <v>44739</v>
      </c>
      <c r="D36" s="13">
        <v>44716</v>
      </c>
      <c r="E36" s="13"/>
      <c r="F36" s="13"/>
      <c r="G36" s="1">
        <f t="shared" si="0"/>
        <v>-23</v>
      </c>
      <c r="H36" s="12">
        <f t="shared" si="1"/>
        <v>-5025.96</v>
      </c>
    </row>
    <row r="37" spans="1:8" x14ac:dyDescent="0.25">
      <c r="A37" s="19" t="s">
        <v>74</v>
      </c>
      <c r="B37" s="12">
        <v>337.7</v>
      </c>
      <c r="C37" s="13">
        <v>44739</v>
      </c>
      <c r="D37" s="13">
        <v>44716</v>
      </c>
      <c r="E37" s="13"/>
      <c r="F37" s="13"/>
      <c r="G37" s="1">
        <f t="shared" si="0"/>
        <v>-23</v>
      </c>
      <c r="H37" s="12">
        <f t="shared" si="1"/>
        <v>-7767.0999999999995</v>
      </c>
    </row>
    <row r="38" spans="1:8" x14ac:dyDescent="0.25">
      <c r="A38" s="19" t="s">
        <v>75</v>
      </c>
      <c r="B38" s="12">
        <v>440</v>
      </c>
      <c r="C38" s="13">
        <v>44756</v>
      </c>
      <c r="D38" s="13">
        <v>44727</v>
      </c>
      <c r="E38" s="13"/>
      <c r="F38" s="13"/>
      <c r="G38" s="1">
        <f t="shared" si="0"/>
        <v>-29</v>
      </c>
      <c r="H38" s="12">
        <f t="shared" si="1"/>
        <v>-12760</v>
      </c>
    </row>
    <row r="39" spans="1:8" x14ac:dyDescent="0.25">
      <c r="A39" s="19" t="s">
        <v>76</v>
      </c>
      <c r="B39" s="12">
        <v>150</v>
      </c>
      <c r="C39" s="13">
        <v>44753</v>
      </c>
      <c r="D39" s="13">
        <v>44727</v>
      </c>
      <c r="E39" s="13"/>
      <c r="F39" s="13"/>
      <c r="G39" s="1">
        <f t="shared" si="0"/>
        <v>-26</v>
      </c>
      <c r="H39" s="12">
        <f t="shared" si="1"/>
        <v>-3900</v>
      </c>
    </row>
    <row r="40" spans="1:8" x14ac:dyDescent="0.25">
      <c r="A40" s="19" t="s">
        <v>77</v>
      </c>
      <c r="B40" s="12">
        <v>322</v>
      </c>
      <c r="C40" s="13">
        <v>44727</v>
      </c>
      <c r="D40" s="13">
        <v>44727</v>
      </c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 t="s">
        <v>78</v>
      </c>
      <c r="B41" s="12">
        <v>115.63</v>
      </c>
      <c r="C41" s="13">
        <v>44739</v>
      </c>
      <c r="D41" s="13">
        <v>44727</v>
      </c>
      <c r="E41" s="13"/>
      <c r="F41" s="13"/>
      <c r="G41" s="1">
        <f t="shared" si="0"/>
        <v>-12</v>
      </c>
      <c r="H41" s="12">
        <f t="shared" si="1"/>
        <v>-1387.56</v>
      </c>
    </row>
    <row r="42" spans="1:8" x14ac:dyDescent="0.25">
      <c r="A42" s="19" t="s">
        <v>79</v>
      </c>
      <c r="B42" s="12">
        <v>751.23</v>
      </c>
      <c r="C42" s="13">
        <v>44737</v>
      </c>
      <c r="D42" s="13">
        <v>44727</v>
      </c>
      <c r="E42" s="13"/>
      <c r="F42" s="13"/>
      <c r="G42" s="1">
        <f t="shared" si="0"/>
        <v>-10</v>
      </c>
      <c r="H42" s="12">
        <f t="shared" si="1"/>
        <v>-7512.3</v>
      </c>
    </row>
    <row r="43" spans="1:8" x14ac:dyDescent="0.25">
      <c r="A43" s="19" t="s">
        <v>80</v>
      </c>
      <c r="B43" s="12">
        <v>185</v>
      </c>
      <c r="C43" s="13">
        <v>44737</v>
      </c>
      <c r="D43" s="13">
        <v>44727</v>
      </c>
      <c r="E43" s="13"/>
      <c r="F43" s="13"/>
      <c r="G43" s="1">
        <f t="shared" si="0"/>
        <v>-10</v>
      </c>
      <c r="H43" s="12">
        <f t="shared" si="1"/>
        <v>-1850</v>
      </c>
    </row>
    <row r="44" spans="1:8" x14ac:dyDescent="0.25">
      <c r="A44" s="19" t="s">
        <v>81</v>
      </c>
      <c r="B44" s="12">
        <v>251.2</v>
      </c>
      <c r="C44" s="13">
        <v>44737</v>
      </c>
      <c r="D44" s="13">
        <v>44727</v>
      </c>
      <c r="E44" s="13"/>
      <c r="F44" s="13"/>
      <c r="G44" s="1">
        <f t="shared" si="0"/>
        <v>-10</v>
      </c>
      <c r="H44" s="12">
        <f t="shared" si="1"/>
        <v>-2512</v>
      </c>
    </row>
    <row r="45" spans="1:8" x14ac:dyDescent="0.25">
      <c r="A45" s="19" t="s">
        <v>82</v>
      </c>
      <c r="B45" s="12">
        <v>185</v>
      </c>
      <c r="C45" s="13">
        <v>44737</v>
      </c>
      <c r="D45" s="13">
        <v>44727</v>
      </c>
      <c r="E45" s="13"/>
      <c r="F45" s="13"/>
      <c r="G45" s="1">
        <f t="shared" si="0"/>
        <v>-10</v>
      </c>
      <c r="H45" s="12">
        <f t="shared" si="1"/>
        <v>-1850</v>
      </c>
    </row>
    <row r="46" spans="1:8" x14ac:dyDescent="0.25">
      <c r="A46" s="19" t="s">
        <v>83</v>
      </c>
      <c r="B46" s="12">
        <v>414.63</v>
      </c>
      <c r="C46" s="13">
        <v>44737</v>
      </c>
      <c r="D46" s="13">
        <v>44727</v>
      </c>
      <c r="E46" s="13"/>
      <c r="F46" s="13"/>
      <c r="G46" s="1">
        <f t="shared" si="0"/>
        <v>-10</v>
      </c>
      <c r="H46" s="12">
        <f t="shared" si="1"/>
        <v>-4146.3</v>
      </c>
    </row>
    <row r="47" spans="1:8" x14ac:dyDescent="0.25">
      <c r="A47" s="19" t="s">
        <v>84</v>
      </c>
      <c r="B47" s="12">
        <v>100</v>
      </c>
      <c r="C47" s="13">
        <v>44710</v>
      </c>
      <c r="D47" s="13">
        <v>44727</v>
      </c>
      <c r="E47" s="13"/>
      <c r="F47" s="13"/>
      <c r="G47" s="1">
        <f t="shared" si="0"/>
        <v>17</v>
      </c>
      <c r="H47" s="12">
        <f t="shared" si="1"/>
        <v>1700</v>
      </c>
    </row>
    <row r="48" spans="1:8" x14ac:dyDescent="0.25">
      <c r="A48" s="19" t="s">
        <v>85</v>
      </c>
      <c r="B48" s="12">
        <v>60.57</v>
      </c>
      <c r="C48" s="13">
        <v>44710</v>
      </c>
      <c r="D48" s="13">
        <v>44727</v>
      </c>
      <c r="E48" s="13"/>
      <c r="F48" s="13"/>
      <c r="G48" s="1">
        <f t="shared" si="0"/>
        <v>17</v>
      </c>
      <c r="H48" s="12">
        <f t="shared" si="1"/>
        <v>1029.69</v>
      </c>
    </row>
    <row r="49" spans="1:8" x14ac:dyDescent="0.25">
      <c r="A49" s="19" t="s">
        <v>86</v>
      </c>
      <c r="B49" s="12">
        <v>2557.5</v>
      </c>
      <c r="C49" s="13">
        <v>44757</v>
      </c>
      <c r="D49" s="13">
        <v>44727</v>
      </c>
      <c r="E49" s="13"/>
      <c r="F49" s="13"/>
      <c r="G49" s="1">
        <f t="shared" si="0"/>
        <v>-30</v>
      </c>
      <c r="H49" s="12">
        <f t="shared" si="1"/>
        <v>-76725</v>
      </c>
    </row>
    <row r="50" spans="1:8" x14ac:dyDescent="0.25">
      <c r="A50" s="19" t="s">
        <v>87</v>
      </c>
      <c r="B50" s="12">
        <v>1101</v>
      </c>
      <c r="C50" s="13">
        <v>44760</v>
      </c>
      <c r="D50" s="13">
        <v>44733</v>
      </c>
      <c r="E50" s="13"/>
      <c r="F50" s="13"/>
      <c r="G50" s="1">
        <f t="shared" si="0"/>
        <v>-27</v>
      </c>
      <c r="H50" s="12">
        <f t="shared" si="1"/>
        <v>-29727</v>
      </c>
    </row>
    <row r="51" spans="1:8" x14ac:dyDescent="0.25">
      <c r="A51" s="19" t="s">
        <v>88</v>
      </c>
      <c r="B51" s="12">
        <v>366</v>
      </c>
      <c r="C51" s="13">
        <v>44760</v>
      </c>
      <c r="D51" s="13">
        <v>44733</v>
      </c>
      <c r="E51" s="13"/>
      <c r="F51" s="13"/>
      <c r="G51" s="1">
        <f t="shared" si="0"/>
        <v>-27</v>
      </c>
      <c r="H51" s="12">
        <f t="shared" si="1"/>
        <v>-9882</v>
      </c>
    </row>
    <row r="52" spans="1:8" x14ac:dyDescent="0.25">
      <c r="A52" s="19" t="s">
        <v>89</v>
      </c>
      <c r="B52" s="12">
        <v>440</v>
      </c>
      <c r="C52" s="13">
        <v>44757</v>
      </c>
      <c r="D52" s="13">
        <v>44733</v>
      </c>
      <c r="E52" s="13"/>
      <c r="F52" s="13"/>
      <c r="G52" s="1">
        <f t="shared" si="0"/>
        <v>-24</v>
      </c>
      <c r="H52" s="12">
        <f t="shared" si="1"/>
        <v>-10560</v>
      </c>
    </row>
    <row r="53" spans="1:8" x14ac:dyDescent="0.25">
      <c r="A53" s="19" t="s">
        <v>90</v>
      </c>
      <c r="B53" s="12">
        <v>790</v>
      </c>
      <c r="C53" s="13">
        <v>44762</v>
      </c>
      <c r="D53" s="13">
        <v>44733</v>
      </c>
      <c r="E53" s="13"/>
      <c r="F53" s="13"/>
      <c r="G53" s="1">
        <f t="shared" si="0"/>
        <v>-29</v>
      </c>
      <c r="H53" s="12">
        <f t="shared" si="1"/>
        <v>-22910</v>
      </c>
    </row>
    <row r="54" spans="1:8" x14ac:dyDescent="0.25">
      <c r="A54" s="19" t="s">
        <v>91</v>
      </c>
      <c r="B54" s="12">
        <v>5197.5</v>
      </c>
      <c r="C54" s="13">
        <v>44762</v>
      </c>
      <c r="D54" s="13">
        <v>44733</v>
      </c>
      <c r="E54" s="13"/>
      <c r="F54" s="13"/>
      <c r="G54" s="1">
        <f t="shared" si="0"/>
        <v>-29</v>
      </c>
      <c r="H54" s="12">
        <f t="shared" si="1"/>
        <v>-150727.5</v>
      </c>
    </row>
    <row r="55" spans="1:8" x14ac:dyDescent="0.25">
      <c r="A55" s="19" t="s">
        <v>92</v>
      </c>
      <c r="B55" s="12">
        <v>-5197.5</v>
      </c>
      <c r="C55" s="13">
        <v>44762</v>
      </c>
      <c r="D55" s="13">
        <v>44733</v>
      </c>
      <c r="E55" s="13"/>
      <c r="F55" s="13"/>
      <c r="G55" s="1">
        <f t="shared" si="0"/>
        <v>-29</v>
      </c>
      <c r="H55" s="12">
        <f t="shared" si="1"/>
        <v>150727.5</v>
      </c>
    </row>
    <row r="56" spans="1:8" x14ac:dyDescent="0.25">
      <c r="A56" s="19" t="s">
        <v>93</v>
      </c>
      <c r="B56" s="12">
        <v>5332</v>
      </c>
      <c r="C56" s="13">
        <v>44397</v>
      </c>
      <c r="D56" s="13">
        <v>44733</v>
      </c>
      <c r="E56" s="13"/>
      <c r="F56" s="13"/>
      <c r="G56" s="1">
        <f t="shared" si="0"/>
        <v>336</v>
      </c>
      <c r="H56" s="12">
        <f t="shared" si="1"/>
        <v>1791552</v>
      </c>
    </row>
    <row r="57" spans="1:8" x14ac:dyDescent="0.25">
      <c r="A57" s="19" t="s">
        <v>94</v>
      </c>
      <c r="B57" s="12">
        <v>430</v>
      </c>
      <c r="C57" s="13">
        <v>44756</v>
      </c>
      <c r="D57" s="13">
        <v>44748</v>
      </c>
      <c r="E57" s="13"/>
      <c r="F57" s="13"/>
      <c r="G57" s="1">
        <f t="shared" si="0"/>
        <v>-8</v>
      </c>
      <c r="H57" s="12">
        <f t="shared" si="1"/>
        <v>-3440</v>
      </c>
    </row>
    <row r="58" spans="1:8" x14ac:dyDescent="0.25">
      <c r="A58" s="19" t="s">
        <v>95</v>
      </c>
      <c r="B58" s="12">
        <v>1000</v>
      </c>
      <c r="C58" s="13">
        <v>44731</v>
      </c>
      <c r="D58" s="13">
        <v>44748</v>
      </c>
      <c r="E58" s="13"/>
      <c r="F58" s="13"/>
      <c r="G58" s="1">
        <f t="shared" si="0"/>
        <v>17</v>
      </c>
      <c r="H58" s="12">
        <f t="shared" si="1"/>
        <v>17000</v>
      </c>
    </row>
    <row r="59" spans="1:8" x14ac:dyDescent="0.25">
      <c r="A59" s="19" t="s">
        <v>96</v>
      </c>
      <c r="B59" s="12">
        <v>1050</v>
      </c>
      <c r="C59" s="13">
        <v>44732</v>
      </c>
      <c r="D59" s="13">
        <v>44748</v>
      </c>
      <c r="E59" s="13"/>
      <c r="F59" s="13"/>
      <c r="G59" s="1">
        <f t="shared" si="0"/>
        <v>16</v>
      </c>
      <c r="H59" s="12">
        <f t="shared" si="1"/>
        <v>16800</v>
      </c>
    </row>
    <row r="60" spans="1:8" x14ac:dyDescent="0.25">
      <c r="A60" s="19" t="s">
        <v>97</v>
      </c>
      <c r="B60" s="12">
        <v>1050</v>
      </c>
      <c r="C60" s="13">
        <v>44732</v>
      </c>
      <c r="D60" s="13">
        <v>44748</v>
      </c>
      <c r="E60" s="13"/>
      <c r="F60" s="13"/>
      <c r="G60" s="1">
        <f t="shared" si="0"/>
        <v>16</v>
      </c>
      <c r="H60" s="12">
        <f t="shared" si="1"/>
        <v>16800</v>
      </c>
    </row>
    <row r="61" spans="1:8" x14ac:dyDescent="0.25">
      <c r="A61" s="19" t="s">
        <v>98</v>
      </c>
      <c r="B61" s="12">
        <v>150</v>
      </c>
      <c r="C61" s="13">
        <v>44739</v>
      </c>
      <c r="D61" s="13">
        <v>44748</v>
      </c>
      <c r="E61" s="13"/>
      <c r="F61" s="13"/>
      <c r="G61" s="1">
        <f t="shared" si="0"/>
        <v>9</v>
      </c>
      <c r="H61" s="12">
        <f t="shared" si="1"/>
        <v>1350</v>
      </c>
    </row>
    <row r="62" spans="1:8" x14ac:dyDescent="0.25">
      <c r="A62" s="19" t="s">
        <v>99</v>
      </c>
      <c r="B62" s="12">
        <v>120</v>
      </c>
      <c r="C62" s="13">
        <v>44756</v>
      </c>
      <c r="D62" s="13">
        <v>44748</v>
      </c>
      <c r="E62" s="13"/>
      <c r="F62" s="13"/>
      <c r="G62" s="1">
        <f t="shared" si="0"/>
        <v>-8</v>
      </c>
      <c r="H62" s="12">
        <f t="shared" si="1"/>
        <v>-960</v>
      </c>
    </row>
    <row r="63" spans="1:8" x14ac:dyDescent="0.25">
      <c r="A63" s="19" t="s">
        <v>100</v>
      </c>
      <c r="B63" s="12">
        <v>800</v>
      </c>
      <c r="C63" s="13">
        <v>44756</v>
      </c>
      <c r="D63" s="13">
        <v>44748</v>
      </c>
      <c r="E63" s="13"/>
      <c r="F63" s="13"/>
      <c r="G63" s="1">
        <f t="shared" si="0"/>
        <v>-8</v>
      </c>
      <c r="H63" s="12">
        <f t="shared" si="1"/>
        <v>-6400</v>
      </c>
    </row>
    <row r="64" spans="1:8" x14ac:dyDescent="0.25">
      <c r="A64" s="19" t="s">
        <v>101</v>
      </c>
      <c r="B64" s="12">
        <v>800</v>
      </c>
      <c r="C64" s="13">
        <v>44756</v>
      </c>
      <c r="D64" s="13">
        <v>44748</v>
      </c>
      <c r="E64" s="13"/>
      <c r="F64" s="13"/>
      <c r="G64" s="1">
        <f t="shared" si="0"/>
        <v>-8</v>
      </c>
      <c r="H64" s="12">
        <f t="shared" si="1"/>
        <v>-6400</v>
      </c>
    </row>
    <row r="65" spans="1:8" x14ac:dyDescent="0.25">
      <c r="A65" s="19" t="s">
        <v>102</v>
      </c>
      <c r="B65" s="12">
        <v>1136.3599999999999</v>
      </c>
      <c r="C65" s="13">
        <v>44756</v>
      </c>
      <c r="D65" s="13">
        <v>44748</v>
      </c>
      <c r="E65" s="13"/>
      <c r="F65" s="13"/>
      <c r="G65" s="1">
        <f t="shared" si="0"/>
        <v>-8</v>
      </c>
      <c r="H65" s="12">
        <f t="shared" si="1"/>
        <v>-9090.8799999999992</v>
      </c>
    </row>
    <row r="66" spans="1:8" x14ac:dyDescent="0.25">
      <c r="A66" s="19" t="s">
        <v>103</v>
      </c>
      <c r="B66" s="12">
        <v>1636.36</v>
      </c>
      <c r="C66" s="13">
        <v>44756</v>
      </c>
      <c r="D66" s="13">
        <v>44748</v>
      </c>
      <c r="E66" s="13"/>
      <c r="F66" s="13"/>
      <c r="G66" s="1">
        <f t="shared" si="0"/>
        <v>-8</v>
      </c>
      <c r="H66" s="12">
        <f t="shared" si="1"/>
        <v>-13090.88</v>
      </c>
    </row>
    <row r="67" spans="1:8" x14ac:dyDescent="0.25">
      <c r="A67" s="19" t="s">
        <v>104</v>
      </c>
      <c r="B67" s="12">
        <v>590.91</v>
      </c>
      <c r="C67" s="13">
        <v>44756</v>
      </c>
      <c r="D67" s="13">
        <v>44748</v>
      </c>
      <c r="E67" s="13"/>
      <c r="F67" s="13"/>
      <c r="G67" s="1">
        <f t="shared" si="0"/>
        <v>-8</v>
      </c>
      <c r="H67" s="12">
        <f t="shared" si="1"/>
        <v>-4727.28</v>
      </c>
    </row>
    <row r="68" spans="1:8" x14ac:dyDescent="0.25">
      <c r="A68" s="19" t="s">
        <v>105</v>
      </c>
      <c r="B68" s="12">
        <v>590.91</v>
      </c>
      <c r="C68" s="13">
        <v>44756</v>
      </c>
      <c r="D68" s="13">
        <v>44748</v>
      </c>
      <c r="E68" s="13"/>
      <c r="F68" s="13"/>
      <c r="G68" s="1">
        <f t="shared" si="0"/>
        <v>-8</v>
      </c>
      <c r="H68" s="12">
        <f t="shared" si="1"/>
        <v>-4727.28</v>
      </c>
    </row>
    <row r="69" spans="1:8" x14ac:dyDescent="0.25">
      <c r="A69" s="19" t="s">
        <v>106</v>
      </c>
      <c r="B69" s="12">
        <v>863.64</v>
      </c>
      <c r="C69" s="13">
        <v>44756</v>
      </c>
      <c r="D69" s="13">
        <v>44748</v>
      </c>
      <c r="E69" s="13"/>
      <c r="F69" s="13"/>
      <c r="G69" s="1">
        <f t="shared" ref="G69:G132" si="2">D69-C69-(F69-E69)</f>
        <v>-8</v>
      </c>
      <c r="H69" s="12">
        <f t="shared" ref="H69:H132" si="3">B69*G69</f>
        <v>-6909.12</v>
      </c>
    </row>
    <row r="70" spans="1:8" x14ac:dyDescent="0.25">
      <c r="A70" s="19" t="s">
        <v>107</v>
      </c>
      <c r="B70" s="12">
        <v>545.45000000000005</v>
      </c>
      <c r="C70" s="13">
        <v>44756</v>
      </c>
      <c r="D70" s="13">
        <v>44748</v>
      </c>
      <c r="E70" s="13"/>
      <c r="F70" s="13"/>
      <c r="G70" s="1">
        <f t="shared" si="2"/>
        <v>-8</v>
      </c>
      <c r="H70" s="12">
        <f t="shared" si="3"/>
        <v>-4363.6000000000004</v>
      </c>
    </row>
    <row r="71" spans="1:8" x14ac:dyDescent="0.25">
      <c r="A71" s="19" t="s">
        <v>108</v>
      </c>
      <c r="B71" s="12">
        <v>636.36</v>
      </c>
      <c r="C71" s="13">
        <v>44756</v>
      </c>
      <c r="D71" s="13">
        <v>44748</v>
      </c>
      <c r="E71" s="13"/>
      <c r="F71" s="13"/>
      <c r="G71" s="1">
        <f t="shared" si="2"/>
        <v>-8</v>
      </c>
      <c r="H71" s="12">
        <f t="shared" si="3"/>
        <v>-5090.88</v>
      </c>
    </row>
    <row r="72" spans="1:8" x14ac:dyDescent="0.25">
      <c r="A72" s="19" t="s">
        <v>109</v>
      </c>
      <c r="B72" s="12">
        <v>636.36</v>
      </c>
      <c r="C72" s="13">
        <v>44756</v>
      </c>
      <c r="D72" s="13">
        <v>44748</v>
      </c>
      <c r="E72" s="13"/>
      <c r="F72" s="13"/>
      <c r="G72" s="1">
        <f t="shared" si="2"/>
        <v>-8</v>
      </c>
      <c r="H72" s="12">
        <f t="shared" si="3"/>
        <v>-5090.88</v>
      </c>
    </row>
    <row r="73" spans="1:8" x14ac:dyDescent="0.25">
      <c r="A73" s="19" t="s">
        <v>110</v>
      </c>
      <c r="B73" s="12">
        <v>636.36</v>
      </c>
      <c r="C73" s="13">
        <v>44788</v>
      </c>
      <c r="D73" s="13">
        <v>44748</v>
      </c>
      <c r="E73" s="13"/>
      <c r="F73" s="13"/>
      <c r="G73" s="1">
        <f t="shared" si="2"/>
        <v>-40</v>
      </c>
      <c r="H73" s="12">
        <f t="shared" si="3"/>
        <v>-25454.400000000001</v>
      </c>
    </row>
    <row r="74" spans="1:8" x14ac:dyDescent="0.25">
      <c r="A74" s="19" t="s">
        <v>111</v>
      </c>
      <c r="B74" s="12">
        <v>400</v>
      </c>
      <c r="C74" s="13">
        <v>44756</v>
      </c>
      <c r="D74" s="13">
        <v>44748</v>
      </c>
      <c r="E74" s="13"/>
      <c r="F74" s="13"/>
      <c r="G74" s="1">
        <f t="shared" si="2"/>
        <v>-8</v>
      </c>
      <c r="H74" s="12">
        <f t="shared" si="3"/>
        <v>-3200</v>
      </c>
    </row>
    <row r="75" spans="1:8" x14ac:dyDescent="0.25">
      <c r="A75" s="19" t="s">
        <v>112</v>
      </c>
      <c r="B75" s="12">
        <v>350</v>
      </c>
      <c r="C75" s="13">
        <v>44756</v>
      </c>
      <c r="D75" s="13">
        <v>44748</v>
      </c>
      <c r="E75" s="13"/>
      <c r="F75" s="13"/>
      <c r="G75" s="1">
        <f t="shared" si="2"/>
        <v>-8</v>
      </c>
      <c r="H75" s="12">
        <f t="shared" si="3"/>
        <v>-2800</v>
      </c>
    </row>
    <row r="76" spans="1:8" x14ac:dyDescent="0.25">
      <c r="A76" s="19" t="s">
        <v>113</v>
      </c>
      <c r="B76" s="12">
        <v>3753</v>
      </c>
      <c r="C76" s="13">
        <v>44714</v>
      </c>
      <c r="D76" s="13">
        <v>44748</v>
      </c>
      <c r="E76" s="13"/>
      <c r="F76" s="13"/>
      <c r="G76" s="1">
        <f t="shared" si="2"/>
        <v>34</v>
      </c>
      <c r="H76" s="12">
        <f t="shared" si="3"/>
        <v>127602</v>
      </c>
    </row>
    <row r="77" spans="1:8" x14ac:dyDescent="0.25">
      <c r="A77" s="19" t="s">
        <v>114</v>
      </c>
      <c r="B77" s="12">
        <v>996</v>
      </c>
      <c r="C77" s="13">
        <v>44756</v>
      </c>
      <c r="D77" s="13">
        <v>44748</v>
      </c>
      <c r="E77" s="13"/>
      <c r="F77" s="13"/>
      <c r="G77" s="1">
        <f t="shared" si="2"/>
        <v>-8</v>
      </c>
      <c r="H77" s="12">
        <f t="shared" si="3"/>
        <v>-7968</v>
      </c>
    </row>
    <row r="78" spans="1:8" x14ac:dyDescent="0.25">
      <c r="A78" s="19" t="s">
        <v>114</v>
      </c>
      <c r="B78" s="12">
        <v>77</v>
      </c>
      <c r="C78" s="13">
        <v>44756</v>
      </c>
      <c r="D78" s="13">
        <v>44748</v>
      </c>
      <c r="E78" s="13"/>
      <c r="F78" s="13"/>
      <c r="G78" s="1">
        <f t="shared" si="2"/>
        <v>-8</v>
      </c>
      <c r="H78" s="12">
        <f t="shared" si="3"/>
        <v>-616</v>
      </c>
    </row>
    <row r="79" spans="1:8" x14ac:dyDescent="0.25">
      <c r="A79" s="19" t="s">
        <v>115</v>
      </c>
      <c r="B79" s="12">
        <v>1800</v>
      </c>
      <c r="C79" s="13">
        <v>44727</v>
      </c>
      <c r="D79" s="13">
        <v>44748</v>
      </c>
      <c r="E79" s="13"/>
      <c r="F79" s="13"/>
      <c r="G79" s="1">
        <f t="shared" si="2"/>
        <v>21</v>
      </c>
      <c r="H79" s="12">
        <f t="shared" si="3"/>
        <v>37800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6383.94</v>
      </c>
      <c r="C1">
        <f>COUNTA(A4:A353)</f>
        <v>18</v>
      </c>
      <c r="G1" s="16">
        <f>IF(B1&lt;&gt;0,H1/B1,0)</f>
        <v>2.7999088337296398</v>
      </c>
      <c r="H1" s="15">
        <f>SUM(H4:H353)</f>
        <v>17874.449999999997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116</v>
      </c>
      <c r="B4" s="12">
        <v>453.15</v>
      </c>
      <c r="C4" s="13">
        <v>44766</v>
      </c>
      <c r="D4" s="13">
        <v>44771</v>
      </c>
      <c r="E4" s="13"/>
      <c r="F4" s="13"/>
      <c r="G4" s="1">
        <f>D4-C4-(F4-E4)</f>
        <v>5</v>
      </c>
      <c r="H4" s="12">
        <f>B4*G4</f>
        <v>2265.75</v>
      </c>
    </row>
    <row r="5" spans="1:8" x14ac:dyDescent="0.25">
      <c r="A5" s="19" t="s">
        <v>117</v>
      </c>
      <c r="B5" s="12">
        <v>295.89999999999998</v>
      </c>
      <c r="C5" s="13">
        <v>44766</v>
      </c>
      <c r="D5" s="13">
        <v>44771</v>
      </c>
      <c r="E5" s="13"/>
      <c r="F5" s="13"/>
      <c r="G5" s="1">
        <f t="shared" ref="G5:G68" si="0">D5-C5-(F5-E5)</f>
        <v>5</v>
      </c>
      <c r="H5" s="12">
        <f t="shared" ref="H5:H68" si="1">B5*G5</f>
        <v>1479.5</v>
      </c>
    </row>
    <row r="6" spans="1:8" x14ac:dyDescent="0.25">
      <c r="A6" s="19" t="s">
        <v>118</v>
      </c>
      <c r="B6" s="12">
        <v>576</v>
      </c>
      <c r="C6" s="13">
        <v>44790</v>
      </c>
      <c r="D6" s="13">
        <v>44771</v>
      </c>
      <c r="E6" s="13"/>
      <c r="F6" s="13"/>
      <c r="G6" s="1">
        <f t="shared" si="0"/>
        <v>-19</v>
      </c>
      <c r="H6" s="12">
        <f t="shared" si="1"/>
        <v>-10944</v>
      </c>
    </row>
    <row r="7" spans="1:8" x14ac:dyDescent="0.25">
      <c r="A7" s="19" t="s">
        <v>119</v>
      </c>
      <c r="B7" s="12">
        <v>660</v>
      </c>
      <c r="C7" s="13">
        <v>44771</v>
      </c>
      <c r="D7" s="13">
        <v>44771</v>
      </c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 t="s">
        <v>120</v>
      </c>
      <c r="B8" s="12">
        <v>436.36</v>
      </c>
      <c r="C8" s="13">
        <v>44785</v>
      </c>
      <c r="D8" s="13">
        <v>44771</v>
      </c>
      <c r="E8" s="13"/>
      <c r="F8" s="13"/>
      <c r="G8" s="1">
        <f t="shared" si="0"/>
        <v>-14</v>
      </c>
      <c r="H8" s="12">
        <f t="shared" si="1"/>
        <v>-6109.04</v>
      </c>
    </row>
    <row r="9" spans="1:8" x14ac:dyDescent="0.25">
      <c r="A9" s="19" t="s">
        <v>121</v>
      </c>
      <c r="B9" s="12">
        <v>440</v>
      </c>
      <c r="C9" s="13">
        <v>44785</v>
      </c>
      <c r="D9" s="13">
        <v>44771</v>
      </c>
      <c r="E9" s="13"/>
      <c r="F9" s="13"/>
      <c r="G9" s="1">
        <f t="shared" si="0"/>
        <v>-14</v>
      </c>
      <c r="H9" s="12">
        <f t="shared" si="1"/>
        <v>-6160</v>
      </c>
    </row>
    <row r="10" spans="1:8" x14ac:dyDescent="0.25">
      <c r="A10" s="19" t="s">
        <v>122</v>
      </c>
      <c r="B10" s="12">
        <v>205</v>
      </c>
      <c r="C10" s="13">
        <v>44766</v>
      </c>
      <c r="D10" s="13">
        <v>44771</v>
      </c>
      <c r="E10" s="13"/>
      <c r="F10" s="13"/>
      <c r="G10" s="1">
        <f t="shared" si="0"/>
        <v>5</v>
      </c>
      <c r="H10" s="12">
        <f t="shared" si="1"/>
        <v>1025</v>
      </c>
    </row>
    <row r="11" spans="1:8" x14ac:dyDescent="0.25">
      <c r="A11" s="19" t="s">
        <v>123</v>
      </c>
      <c r="B11" s="12">
        <v>323.77</v>
      </c>
      <c r="C11" s="13">
        <v>44766</v>
      </c>
      <c r="D11" s="13">
        <v>44771</v>
      </c>
      <c r="E11" s="13"/>
      <c r="F11" s="13"/>
      <c r="G11" s="1">
        <f t="shared" si="0"/>
        <v>5</v>
      </c>
      <c r="H11" s="12">
        <f t="shared" si="1"/>
        <v>1618.85</v>
      </c>
    </row>
    <row r="12" spans="1:8" x14ac:dyDescent="0.25">
      <c r="A12" s="19" t="s">
        <v>124</v>
      </c>
      <c r="B12" s="12">
        <v>163.93</v>
      </c>
      <c r="C12" s="13">
        <v>44766</v>
      </c>
      <c r="D12" s="13">
        <v>44771</v>
      </c>
      <c r="E12" s="13"/>
      <c r="F12" s="13"/>
      <c r="G12" s="1">
        <f t="shared" si="0"/>
        <v>5</v>
      </c>
      <c r="H12" s="12">
        <f t="shared" si="1"/>
        <v>819.65000000000009</v>
      </c>
    </row>
    <row r="13" spans="1:8" x14ac:dyDescent="0.25">
      <c r="A13" s="19" t="s">
        <v>125</v>
      </c>
      <c r="B13" s="12">
        <v>140.05000000000001</v>
      </c>
      <c r="C13" s="13">
        <v>44799</v>
      </c>
      <c r="D13" s="13">
        <v>44819</v>
      </c>
      <c r="E13" s="13"/>
      <c r="F13" s="13"/>
      <c r="G13" s="1">
        <f t="shared" si="0"/>
        <v>20</v>
      </c>
      <c r="H13" s="12">
        <f t="shared" si="1"/>
        <v>2801</v>
      </c>
    </row>
    <row r="14" spans="1:8" x14ac:dyDescent="0.25">
      <c r="A14" s="19" t="s">
        <v>126</v>
      </c>
      <c r="B14" s="12">
        <v>222.43</v>
      </c>
      <c r="C14" s="13">
        <v>44790</v>
      </c>
      <c r="D14" s="13">
        <v>44819</v>
      </c>
      <c r="E14" s="13"/>
      <c r="F14" s="13"/>
      <c r="G14" s="1">
        <f t="shared" si="0"/>
        <v>29</v>
      </c>
      <c r="H14" s="12">
        <f t="shared" si="1"/>
        <v>6450.47</v>
      </c>
    </row>
    <row r="15" spans="1:8" x14ac:dyDescent="0.25">
      <c r="A15" s="19" t="s">
        <v>127</v>
      </c>
      <c r="B15" s="12">
        <v>90.73</v>
      </c>
      <c r="C15" s="13">
        <v>44777</v>
      </c>
      <c r="D15" s="13">
        <v>44819</v>
      </c>
      <c r="E15" s="13"/>
      <c r="F15" s="13"/>
      <c r="G15" s="1">
        <f t="shared" si="0"/>
        <v>42</v>
      </c>
      <c r="H15" s="12">
        <f t="shared" si="1"/>
        <v>3810.6600000000003</v>
      </c>
    </row>
    <row r="16" spans="1:8" x14ac:dyDescent="0.25">
      <c r="A16" s="19" t="s">
        <v>128</v>
      </c>
      <c r="B16" s="12">
        <v>200</v>
      </c>
      <c r="C16" s="13">
        <v>44785</v>
      </c>
      <c r="D16" s="13">
        <v>44819</v>
      </c>
      <c r="E16" s="13"/>
      <c r="F16" s="13"/>
      <c r="G16" s="1">
        <f t="shared" si="0"/>
        <v>34</v>
      </c>
      <c r="H16" s="12">
        <f t="shared" si="1"/>
        <v>6800</v>
      </c>
    </row>
    <row r="17" spans="1:8" x14ac:dyDescent="0.25">
      <c r="A17" s="19" t="s">
        <v>129</v>
      </c>
      <c r="B17" s="12">
        <v>463.93</v>
      </c>
      <c r="C17" s="13">
        <v>44770</v>
      </c>
      <c r="D17" s="13">
        <v>44819</v>
      </c>
      <c r="E17" s="13"/>
      <c r="F17" s="13"/>
      <c r="G17" s="1">
        <f t="shared" si="0"/>
        <v>49</v>
      </c>
      <c r="H17" s="12">
        <f t="shared" si="1"/>
        <v>22732.57</v>
      </c>
    </row>
    <row r="18" spans="1:8" x14ac:dyDescent="0.25">
      <c r="A18" s="19" t="s">
        <v>130</v>
      </c>
      <c r="B18" s="12">
        <v>440</v>
      </c>
      <c r="C18" s="13">
        <v>44813</v>
      </c>
      <c r="D18" s="13">
        <v>44819</v>
      </c>
      <c r="E18" s="13"/>
      <c r="F18" s="13"/>
      <c r="G18" s="1">
        <f t="shared" si="0"/>
        <v>6</v>
      </c>
      <c r="H18" s="12">
        <f t="shared" si="1"/>
        <v>2640</v>
      </c>
    </row>
    <row r="19" spans="1:8" x14ac:dyDescent="0.25">
      <c r="A19" s="19" t="s">
        <v>131</v>
      </c>
      <c r="B19" s="12">
        <v>220.4</v>
      </c>
      <c r="C19" s="13">
        <v>44849</v>
      </c>
      <c r="D19" s="13">
        <v>44819</v>
      </c>
      <c r="E19" s="13"/>
      <c r="F19" s="13"/>
      <c r="G19" s="1">
        <f t="shared" si="0"/>
        <v>-30</v>
      </c>
      <c r="H19" s="12">
        <f t="shared" si="1"/>
        <v>-6612</v>
      </c>
    </row>
    <row r="20" spans="1:8" x14ac:dyDescent="0.25">
      <c r="A20" s="19" t="s">
        <v>132</v>
      </c>
      <c r="B20" s="12">
        <v>665.29</v>
      </c>
      <c r="C20" s="13">
        <v>44843</v>
      </c>
      <c r="D20" s="13">
        <v>44819</v>
      </c>
      <c r="E20" s="13"/>
      <c r="F20" s="13"/>
      <c r="G20" s="1">
        <f t="shared" si="0"/>
        <v>-24</v>
      </c>
      <c r="H20" s="12">
        <f t="shared" si="1"/>
        <v>-15966.96</v>
      </c>
    </row>
    <row r="21" spans="1:8" x14ac:dyDescent="0.25">
      <c r="A21" s="19" t="s">
        <v>133</v>
      </c>
      <c r="B21" s="12">
        <v>387</v>
      </c>
      <c r="C21" s="13">
        <v>44790</v>
      </c>
      <c r="D21" s="13">
        <v>44819</v>
      </c>
      <c r="E21" s="13"/>
      <c r="F21" s="13"/>
      <c r="G21" s="1">
        <f t="shared" si="0"/>
        <v>29</v>
      </c>
      <c r="H21" s="12">
        <f t="shared" si="1"/>
        <v>11223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10963.48</v>
      </c>
      <c r="C1">
        <f>COUNTA(A4:A353)</f>
        <v>8</v>
      </c>
      <c r="G1" s="16">
        <f>IF(B1&lt;&gt;0,H1/B1,0)</f>
        <v>-4.0983921163718096</v>
      </c>
      <c r="H1" s="15">
        <f>SUM(H4:H353)</f>
        <v>-44932.640000000007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134</v>
      </c>
      <c r="B4" s="12">
        <v>440</v>
      </c>
      <c r="C4" s="13">
        <v>44843</v>
      </c>
      <c r="D4" s="13">
        <v>44852</v>
      </c>
      <c r="E4" s="13"/>
      <c r="F4" s="13"/>
      <c r="G4" s="1">
        <f>D4-C4-(F4-E4)</f>
        <v>9</v>
      </c>
      <c r="H4" s="12">
        <f>B4*G4</f>
        <v>3960</v>
      </c>
    </row>
    <row r="5" spans="1:8" x14ac:dyDescent="0.25">
      <c r="A5" s="19" t="s">
        <v>135</v>
      </c>
      <c r="B5" s="12">
        <v>300</v>
      </c>
      <c r="C5" s="13">
        <v>44766</v>
      </c>
      <c r="D5" s="13">
        <v>44852</v>
      </c>
      <c r="E5" s="13"/>
      <c r="F5" s="13"/>
      <c r="G5" s="1">
        <f t="shared" ref="G5:G68" si="0">D5-C5-(F5-E5)</f>
        <v>86</v>
      </c>
      <c r="H5" s="12">
        <f t="shared" ref="H5:H68" si="1">B5*G5</f>
        <v>25800</v>
      </c>
    </row>
    <row r="6" spans="1:8" x14ac:dyDescent="0.25">
      <c r="A6" s="19" t="s">
        <v>136</v>
      </c>
      <c r="B6" s="12">
        <v>2805</v>
      </c>
      <c r="C6" s="13">
        <v>44836</v>
      </c>
      <c r="D6" s="13">
        <v>44852</v>
      </c>
      <c r="E6" s="13"/>
      <c r="F6" s="13"/>
      <c r="G6" s="1">
        <f t="shared" si="0"/>
        <v>16</v>
      </c>
      <c r="H6" s="12">
        <f t="shared" si="1"/>
        <v>44880</v>
      </c>
    </row>
    <row r="7" spans="1:8" x14ac:dyDescent="0.25">
      <c r="A7" s="19" t="s">
        <v>137</v>
      </c>
      <c r="B7" s="12">
        <v>200</v>
      </c>
      <c r="C7" s="13">
        <v>44851</v>
      </c>
      <c r="D7" s="13">
        <v>44852</v>
      </c>
      <c r="E7" s="13"/>
      <c r="F7" s="13"/>
      <c r="G7" s="1">
        <f t="shared" si="0"/>
        <v>1</v>
      </c>
      <c r="H7" s="12">
        <f t="shared" si="1"/>
        <v>200</v>
      </c>
    </row>
    <row r="8" spans="1:8" x14ac:dyDescent="0.25">
      <c r="A8" s="19" t="s">
        <v>138</v>
      </c>
      <c r="B8" s="12">
        <v>840</v>
      </c>
      <c r="C8" s="13">
        <v>44864</v>
      </c>
      <c r="D8" s="13">
        <v>44852</v>
      </c>
      <c r="E8" s="13"/>
      <c r="F8" s="13"/>
      <c r="G8" s="1">
        <f t="shared" si="0"/>
        <v>-12</v>
      </c>
      <c r="H8" s="12">
        <f t="shared" si="1"/>
        <v>-10080</v>
      </c>
    </row>
    <row r="9" spans="1:8" x14ac:dyDescent="0.25">
      <c r="A9" s="19" t="s">
        <v>139</v>
      </c>
      <c r="B9" s="12">
        <v>5708.05</v>
      </c>
      <c r="C9" s="13">
        <v>44870</v>
      </c>
      <c r="D9" s="13">
        <v>44852</v>
      </c>
      <c r="E9" s="13"/>
      <c r="F9" s="13"/>
      <c r="G9" s="1">
        <f t="shared" si="0"/>
        <v>-18</v>
      </c>
      <c r="H9" s="12">
        <f t="shared" si="1"/>
        <v>-102744.90000000001</v>
      </c>
    </row>
    <row r="10" spans="1:8" x14ac:dyDescent="0.25">
      <c r="A10" s="19" t="s">
        <v>140</v>
      </c>
      <c r="B10" s="12">
        <v>30.43</v>
      </c>
      <c r="C10" s="13">
        <v>44870</v>
      </c>
      <c r="D10" s="13">
        <v>44852</v>
      </c>
      <c r="E10" s="13"/>
      <c r="F10" s="13"/>
      <c r="G10" s="1">
        <f t="shared" si="0"/>
        <v>-18</v>
      </c>
      <c r="H10" s="12">
        <f t="shared" si="1"/>
        <v>-547.74</v>
      </c>
    </row>
    <row r="11" spans="1:8" x14ac:dyDescent="0.25">
      <c r="A11" s="19" t="s">
        <v>141</v>
      </c>
      <c r="B11" s="12">
        <v>640</v>
      </c>
      <c r="C11" s="13">
        <v>44862</v>
      </c>
      <c r="D11" s="13">
        <v>44852</v>
      </c>
      <c r="E11" s="13"/>
      <c r="F11" s="13"/>
      <c r="G11" s="1">
        <f t="shared" si="0"/>
        <v>-10</v>
      </c>
      <c r="H11" s="12">
        <f t="shared" si="1"/>
        <v>-6400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2022-10-25T08:17:17Z</dcterms:modified>
</cp:coreProperties>
</file>